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5" yWindow="570" windowWidth="13260" windowHeight="10365" activeTab="1"/>
  </bookViews>
  <sheets>
    <sheet name="1. Свод тарифы" sheetId="1" r:id="rId1"/>
    <sheet name="1.1. Тарифы пр-во" sheetId="2" r:id="rId2"/>
    <sheet name="1.2, 1.3 Тариф передача, подкл." sheetId="3" r:id="rId3"/>
    <sheet name="2 Показатели" sheetId="4" r:id="rId4"/>
    <sheet name="3 Топливо" sheetId="5" r:id="rId5"/>
    <sheet name="4 Характеристики" sheetId="6" r:id="rId6"/>
    <sheet name="5 Инвестиции" sheetId="7" r:id="rId7"/>
    <sheet name="6 Доступ" sheetId="8" r:id="rId8"/>
    <sheet name="7 Условя договора" sheetId="9" r:id="rId9"/>
    <sheet name="Заявки" sheetId="10" r:id="rId10"/>
  </sheets>
  <definedNames>
    <definedName name="_xlnm.Print_Area" localSheetId="6">'5 Инвестиции'!$A$3:$M$55</definedName>
    <definedName name="_xlnm.Print_Area" localSheetId="9">'Заявки'!$A$3:$H$18</definedName>
  </definedNames>
  <calcPr fullCalcOnLoad="1"/>
</workbook>
</file>

<file path=xl/sharedStrings.xml><?xml version="1.0" encoding="utf-8"?>
<sst xmlns="http://schemas.openxmlformats.org/spreadsheetml/2006/main" count="398" uniqueCount="285">
  <si>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</si>
  <si>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</si>
  <si>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</si>
  <si>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</si>
  <si>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</si>
  <si>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</si>
  <si>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</si>
  <si>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</si>
  <si>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</si>
  <si>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</si>
  <si>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</si>
  <si>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</si>
  <si>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</si>
  <si>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</si>
  <si>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</si>
  <si>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</si>
  <si>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</si>
  <si>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</si>
  <si>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</si>
  <si>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</si>
  <si>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</si>
  <si>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</si>
  <si>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</si>
  <si>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</si>
  <si>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</si>
  <si>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</si>
  <si>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</si>
  <si>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</si>
  <si>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</si>
  <si>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</si>
  <si>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</si>
  <si>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</si>
  <si>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</si>
  <si>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</si>
  <si>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</si>
  <si>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</si>
  <si>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</si>
  <si>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</si>
  <si>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</si>
  <si>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</si>
  <si>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</si>
  <si>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руб./Гкал/час в мес.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</si>
  <si>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</si>
  <si>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</si>
  <si>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руб./Гкал/час в мес.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</si>
  <si>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</si>
  <si>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Отчетный период</t>
  </si>
  <si>
    <t>Наименование показателя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</si>
  <si>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</si>
  <si>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</si>
  <si>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 xml:space="preserve">    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</si>
  <si>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ввода (вывода) их из эксплуатации (тыс. рублей)</t>
  </si>
  <si>
    <t>по приборам учета (тыс. Гкал)</t>
  </si>
  <si>
    <t>по нормативам потребления  (тыс. Гкал)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</si>
  <si>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</si>
  <si>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</si>
  <si>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</si>
  <si>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</si>
  <si>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</si>
  <si>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</si>
  <si>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</si>
  <si>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</si>
  <si>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</si>
  <si>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Печное бытовое топливо</t>
  </si>
  <si>
    <t>Расходы на топливо, тыс. руб.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</si>
  <si>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</si>
  <si>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</si>
  <si>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</si>
  <si>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</si>
  <si>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</si>
  <si>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</si>
  <si>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</si>
  <si>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</si>
  <si>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</si>
  <si>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</si>
  <si>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</si>
  <si>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</si>
  <si>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</si>
  <si>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</si>
  <si>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</si>
  <si>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</si>
  <si>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</si>
  <si>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</si>
  <si>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</si>
  <si>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</si>
  <si>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</si>
  <si>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</si>
  <si>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</si>
  <si>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</si>
  <si>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</si>
  <si>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</si>
  <si>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</si>
  <si>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</si>
  <si>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</si>
  <si>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</si>
  <si>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</si>
  <si>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Другие показатели, предусмотренные инвестиционной программой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</si>
  <si>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</si>
  <si>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</si>
  <si>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</si>
  <si>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</si>
  <si>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</si>
  <si>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</si>
  <si>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</si>
  <si>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</si>
  <si>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</si>
  <si>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</si>
  <si>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</si>
  <si>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</si>
  <si>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</si>
  <si>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</si>
  <si>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</si>
  <si>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Год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</si>
  <si>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</si>
  <si>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</si>
  <si>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</si>
  <si>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</si>
  <si>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</si>
  <si>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620219, г. Екатеринбург, а/я 63, ул. К.Цеткин, 14</t>
  </si>
  <si>
    <t>нет</t>
  </si>
  <si>
    <t>Примечания:</t>
  </si>
  <si>
    <t>Региональная Энергетическая комиссия Свердловской области</t>
  </si>
  <si>
    <t>(343) 359-75-42, факс (343) 359-70-41</t>
  </si>
  <si>
    <t>ул. Клары Цеткин, д. 14, г. Екатеринбург, 620000</t>
  </si>
  <si>
    <t>Ural@ekaterinburg-tr.gazprom.ru</t>
  </si>
  <si>
    <t>www.gazprom-transgaz-ekaterinburg.ru</t>
  </si>
  <si>
    <t>01.01.2012 - 31.12.2012</t>
  </si>
  <si>
    <t xml:space="preserve">1. Утвержденные затраты в тарифе на 2012 год. </t>
  </si>
  <si>
    <t>Форма 1</t>
  </si>
  <si>
    <t>Формы предоставления информации, подлежащей свободному доступу, теплоснабжающими и теплосетевыми организациями</t>
  </si>
  <si>
    <t>Информация о тарифах и надбавках к тарифам в сфере теплоснабжения</t>
  </si>
  <si>
    <t>Форма 1.1</t>
  </si>
  <si>
    <t xml:space="preserve">Информация о тарифе на тепловую энергию и надбавках к  тарифу на тепловую энергию </t>
  </si>
  <si>
    <t>Население</t>
  </si>
  <si>
    <t>Форма 1.2</t>
  </si>
  <si>
    <t>Информация о тарифе на услуги по передаче тепловой энергии и надбавке к тарифу на услуги по передаче тепловой энергии</t>
  </si>
  <si>
    <t>Форма 1.3</t>
  </si>
  <si>
    <t>Информация о плате на подключение к системе теплоснабжения</t>
  </si>
  <si>
    <t>Плата за подключение к системе теплоснабжения, руб. за/Гкал/час</t>
  </si>
  <si>
    <t>Форма 1.1.</t>
  </si>
  <si>
    <t>Форма 1.2.</t>
  </si>
  <si>
    <t>Форма 1.3.</t>
  </si>
  <si>
    <t>Форма 2</t>
  </si>
  <si>
    <t>Утверждено РЭК план на 2012 г.</t>
  </si>
  <si>
    <t>Вид деятельности организации (производство, передача и сбыт тепловой энергии)</t>
  </si>
  <si>
    <t>Информация об  основных показателях финансово-хозяйственной деятельности организации в сфере теплоснабжения и сфере оказания услуг по передаче тепловой энергии</t>
  </si>
  <si>
    <t>Форма 3</t>
  </si>
  <si>
    <t>Информация о расходах на топливо</t>
  </si>
  <si>
    <t>№ п/п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</si>
  <si>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</si>
  <si>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</si>
  <si>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Цена (тариф) 1 м3</t>
  </si>
  <si>
    <t>2.1.</t>
  </si>
  <si>
    <t>2.2.</t>
  </si>
  <si>
    <t>Оъем израсходованной воды</t>
  </si>
  <si>
    <t>3.</t>
  </si>
  <si>
    <t>Расходы на химреагенты, используемы в технологическом процессе</t>
  </si>
  <si>
    <t>4.</t>
  </si>
  <si>
    <t>4.1.</t>
  </si>
  <si>
    <t xml:space="preserve">Расходы на оплату труда </t>
  </si>
  <si>
    <t>5.</t>
  </si>
  <si>
    <t>Отчисления на социальные нужды основного производственного персонала</t>
  </si>
  <si>
    <t>Численность персонала</t>
  </si>
  <si>
    <t>4.2.</t>
  </si>
  <si>
    <t>6.</t>
  </si>
  <si>
    <t>7.1.</t>
  </si>
  <si>
    <t>7.</t>
  </si>
  <si>
    <t>Расходы на ремонт основных производственных средств</t>
  </si>
  <si>
    <t>Расходы на капитальный ремонт основных производственных средств</t>
  </si>
  <si>
    <t>7.2.</t>
  </si>
  <si>
    <t>Расходы на текущий ремонт основных производственных средств</t>
  </si>
  <si>
    <t>8.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</si>
  <si>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</si>
  <si>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9.</t>
  </si>
  <si>
    <t>9.1.</t>
  </si>
  <si>
    <t>9.2.</t>
  </si>
  <si>
    <t>10.</t>
  </si>
  <si>
    <t>Общепроизводственные (цеховые) расходы, в том числе:</t>
  </si>
  <si>
    <t>11.</t>
  </si>
  <si>
    <t>Общехозяйственные (управленческие расходы), в том числе:</t>
  </si>
  <si>
    <t xml:space="preserve">Расходы на амортизацию основных производственных средств </t>
  </si>
  <si>
    <t>12.</t>
  </si>
  <si>
    <t>Расходы на аренду имущества, используемого в технологическом процессе</t>
  </si>
  <si>
    <t>13.</t>
  </si>
  <si>
    <t>Расходы на покупаемую тепловую энергию (мощность)</t>
  </si>
  <si>
    <t>13.1.</t>
  </si>
  <si>
    <t>13.2.</t>
  </si>
  <si>
    <t xml:space="preserve">Цена (тариф) </t>
  </si>
  <si>
    <t>Объем покупной энергии</t>
  </si>
  <si>
    <t>14.</t>
  </si>
  <si>
    <t>Другие затраты, относимые на себестоимость</t>
  </si>
  <si>
    <t>15.</t>
  </si>
  <si>
    <t>Себестоимость производимых товаров (оказываемых услуг) по регулируемому виду деятельности (тыс. руб.)</t>
  </si>
  <si>
    <t>Валовая прибыль от продажи товаров и услуг по регулироемому виду деятельности (тыс. рублей)</t>
  </si>
  <si>
    <t>16.</t>
  </si>
  <si>
    <t>16.1.</t>
  </si>
  <si>
    <t>Чистая прибыль (тыс. рублей), в том числе:</t>
  </si>
  <si>
    <t>16.1.1.</t>
  </si>
  <si>
    <t>17.</t>
  </si>
  <si>
    <t>Выручка (тыс. руб.)</t>
  </si>
  <si>
    <t>Изменение стоимости основных фондов (тыс. рублей), в том числе:</t>
  </si>
  <si>
    <t>18.</t>
  </si>
  <si>
    <t>18.1.</t>
  </si>
  <si>
    <t>19.</t>
  </si>
  <si>
    <t>Сведения об источнике публикации годовой бухгалтерской отчетности, включая бухгалтерский баланс и приложения к нему</t>
  </si>
  <si>
    <t>Установленная тепловая мощность (Гкал/ч)</t>
  </si>
  <si>
    <t>20.</t>
  </si>
  <si>
    <t>21.</t>
  </si>
  <si>
    <t>Присоединенная нагрузка (Гкал/ч)</t>
  </si>
  <si>
    <t>Объем вырабатываемой тепловой энергии (тыс. Гкал)</t>
  </si>
  <si>
    <t>22.</t>
  </si>
  <si>
    <t>Объем покупаемой  тепловой энергии (тыс. Гкал)</t>
  </si>
  <si>
    <t>23.</t>
  </si>
  <si>
    <t xml:space="preserve">Объем тепловой энергии, отпускаемой потребителям (тыс. Гкал), в том числе: </t>
  </si>
  <si>
    <t>24.</t>
  </si>
  <si>
    <t>24.1.</t>
  </si>
  <si>
    <t>24.2.</t>
  </si>
  <si>
    <t>Технологические потери тепловой энергии при передаче по тепловым сетям (процентов)</t>
  </si>
  <si>
    <t>25.</t>
  </si>
  <si>
    <t>Протяженность магистральных сетей и тепловых вводов (в однотрубном исчислении) (км)</t>
  </si>
  <si>
    <t>26.</t>
  </si>
  <si>
    <t>27.</t>
  </si>
  <si>
    <t>Протяженность распределительных тепловых сетей (в однотрубном исчислении) (км)</t>
  </si>
  <si>
    <t>28.</t>
  </si>
  <si>
    <t>Количество теплоэлектростанций (штук)</t>
  </si>
  <si>
    <t>Количество тепловых станций и котельных (штук)</t>
  </si>
  <si>
    <t>29.</t>
  </si>
  <si>
    <t>Количество тепловых пунктов (штук)</t>
  </si>
  <si>
    <t>30.</t>
  </si>
  <si>
    <t>Среднесписочная численность основного производственного персонала (человек)</t>
  </si>
  <si>
    <t>31.</t>
  </si>
  <si>
    <t>32.</t>
  </si>
  <si>
    <t>Удельный расход  условного топлива на единицу тепловой энергии, отпускаемой в тепловую сеть (кг у. т./Гкал);</t>
  </si>
  <si>
    <t>33.</t>
  </si>
  <si>
    <t>Удельный расход  электрической энергии на выработку тепловой энергии (кВт.ч/Гкал)</t>
  </si>
  <si>
    <t>34.</t>
  </si>
  <si>
    <t>Удельный расход электрической энергии на передачу тепловой энергии (кВт.ч./Гкал)</t>
  </si>
  <si>
    <t>Удельный расход холодной воды на единицу тепловой энергии, отпускаемой в тепловую сеть (куб. м/Гкал).</t>
  </si>
  <si>
    <t>35.</t>
  </si>
  <si>
    <t>Вид топлива</t>
  </si>
  <si>
    <t>Объем топлива (т, тыс. м3)</t>
  </si>
  <si>
    <t>Способ приобретения</t>
  </si>
  <si>
    <t>Пилеты (топливные гранулы)</t>
  </si>
  <si>
    <t>Опилки</t>
  </si>
  <si>
    <t>Торф</t>
  </si>
  <si>
    <t>Сланцы</t>
  </si>
  <si>
    <t>Прочие виды топлива (указывается вид топлива)</t>
  </si>
  <si>
    <t>Расходы на топливо всего</t>
  </si>
  <si>
    <t>Информация об основных потребительских характеристиках регулируемых товаров и услуг регулируемых организаций, их соответствии государственным и иным утвержденным стандартам качества план на 2012 год</t>
  </si>
  <si>
    <t>Форма 4</t>
  </si>
  <si>
    <t>Форма 5</t>
  </si>
  <si>
    <t>Информация об инвестиционных программах в сфере теплоснабжения и сфере оказания услуг по передаче тепловой энергии и отчетах об их реализации</t>
  </si>
  <si>
    <t>д) Технико-экономические показатели регулируемой организации.</t>
  </si>
  <si>
    <t>ж) Использование инвестиционных средств за _______________год</t>
  </si>
  <si>
    <t>е) Показатели эффективности реализации инвесттиционной программы</t>
  </si>
  <si>
    <t>Форма 6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</si>
  <si>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</si>
  <si>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</si>
  <si>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Форма 7</t>
  </si>
  <si>
    <t>Примечание:</t>
  </si>
  <si>
    <t>1. В названии формы указывается ссылка на источник публикации, если отдельные условия соответствующих договоров опубликованы в печати</t>
  </si>
  <si>
    <t>2. Форма заполняется в соответствии с содержанием публичных договоров, в том числе договоров на подключение. В информации отражаются существенные условия договоров, предусмотренные Постановлением Правительства Российской Федерации от 09.06.2007 № 360 "Об утверждении Правил заключения и исполнения публичных договоров о подключении к системам коммунальной инфраструктуры".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</si>
  <si>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</si>
  <si>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8</t>
  </si>
  <si>
    <t>Форма заявки на подключение к системе теплоснабжения</t>
  </si>
  <si>
    <t>Перечень и формы, представляемых одновременно с заявкой на подключение к системе теплоснабжения</t>
  </si>
  <si>
    <t xml:space="preserve"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</t>
  </si>
  <si>
    <t>с 01.01.2012 по 30.06.2012</t>
  </si>
  <si>
    <t>с 01.07.2012 по 31.08.2012</t>
  </si>
  <si>
    <t>с 01.09.2012 по 31.12.2012</t>
  </si>
  <si>
    <t>Население (тарифы указаны с учетом НДС)</t>
  </si>
  <si>
    <t>Среднемесячная заработная плата (руб./чел. в месяц)</t>
  </si>
  <si>
    <t>Объем приобретенной электрической энергии тыс.кВт.ч</t>
  </si>
  <si>
    <t>Средневзвешенная стоимость руб./кВт•ч</t>
  </si>
  <si>
    <t>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</si>
  <si>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</si>
  <si>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 xml:space="preserve"> определяется ст. 14,15 ФЗ от 27.07.2010 г.  "О теплоснабжении",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</si>
  <si>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 статьями 14, 15 ФЗ № 190 "О теплоснабжении"</t>
  </si>
  <si>
    <t>Отдел делопроизводства и контроля за документооборотом</t>
  </si>
  <si>
    <t>производство (некомбинированная выработка); сбыт</t>
  </si>
  <si>
    <t>Постановление от 21.12.2011 №197-ПК</t>
  </si>
  <si>
    <t>ООО "Газпром трансгаз Екатеринбург"
Управление Уралавтогаз
(котельная АГНКС-1 г. Екатеринбург, ул. Энергетиков,19)</t>
  </si>
  <si>
    <t>Цена топлива (руб./т, руб.тыс. м3)</t>
  </si>
  <si>
    <t>Расходы на приобретение холодной воды, используемой в технологическом процессе</t>
  </si>
  <si>
    <t>"Областная газета" от 29.12.2011 № 496-497 СВ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</si>
</sst>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0.000000000"/>
    <numFmt numFmtId="175" formatCode="0.00000000"/>
    <numFmt numFmtId="176" formatCode="0.0000000000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16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 inden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4" fillId="3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5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9" fillId="0" borderId="1" xfId="15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9" sqref="A19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15" customHeight="1">
      <c r="A1" s="96" t="s">
        <v>128</v>
      </c>
      <c r="B1" s="96"/>
    </row>
    <row r="2" ht="15">
      <c r="A2" s="29"/>
    </row>
    <row r="3" spans="1:2" ht="33.75" customHeight="1">
      <c r="A3" s="95" t="s">
        <v>129</v>
      </c>
      <c r="B3" s="95"/>
    </row>
    <row r="4" spans="1:2" ht="21" customHeight="1">
      <c r="A4" s="33"/>
      <c r="B4" s="33"/>
    </row>
    <row r="5" spans="1:2" ht="31.5" customHeight="1">
      <c r="A5" s="93" t="s">
        <v>130</v>
      </c>
      <c r="B5" s="94"/>
    </row>
    <row r="6" spans="1:2" ht="27" customHeight="1">
      <c r="A6" s="3" t="s">
        <v>0</v>
      </c>
      <c r="B6" s="54" t="s">
        <v>139</v>
      </c>
    </row>
    <row r="7" spans="1:2" ht="27" customHeight="1">
      <c r="A7" s="5" t="s">
        <v>1</v>
      </c>
      <c r="B7" s="54" t="s">
        <v>140</v>
      </c>
    </row>
    <row r="8" spans="1:2" ht="27.75" customHeight="1">
      <c r="A8" s="3" t="s">
        <v>2</v>
      </c>
      <c r="B8" s="54" t="s">
        <v>139</v>
      </c>
    </row>
    <row r="9" spans="1:2" ht="27.75" customHeight="1">
      <c r="A9" s="3" t="s">
        <v>3</v>
      </c>
      <c r="B9" s="54" t="s">
        <v>139</v>
      </c>
    </row>
    <row r="10" spans="1:2" ht="28.5" customHeight="1">
      <c r="A10" s="3" t="s">
        <v>4</v>
      </c>
      <c r="B10" s="54" t="s">
        <v>140</v>
      </c>
    </row>
    <row r="11" spans="1:2" ht="28.5" customHeight="1">
      <c r="A11" s="3" t="s">
        <v>5</v>
      </c>
      <c r="B11" s="54" t="s">
        <v>141</v>
      </c>
    </row>
    <row r="12" spans="1:2" ht="29.25" customHeight="1">
      <c r="A12" s="3" t="s">
        <v>6</v>
      </c>
      <c r="B12" s="54" t="s">
        <v>141</v>
      </c>
    </row>
    <row r="13" ht="12.75">
      <c r="A13" s="1"/>
    </row>
  </sheetData>
  <mergeCells count="3">
    <mergeCell ref="A5:B5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0" sqref="B10:H10"/>
    </sheetView>
  </sheetViews>
  <sheetFormatPr defaultColWidth="9.00390625" defaultRowHeight="12.75"/>
  <cols>
    <col min="1" max="1" width="47.125" style="0" customWidth="1"/>
  </cols>
  <sheetData>
    <row r="1" ht="12.75">
      <c r="H1" s="48" t="s">
        <v>263</v>
      </c>
    </row>
    <row r="3" spans="1:11" ht="38.25" customHeight="1">
      <c r="A3" s="108" t="s">
        <v>262</v>
      </c>
      <c r="B3" s="108"/>
      <c r="C3" s="108"/>
      <c r="D3" s="108"/>
      <c r="E3" s="108"/>
      <c r="F3" s="108"/>
      <c r="G3" s="108"/>
      <c r="H3" s="108"/>
      <c r="I3" s="7"/>
      <c r="J3" s="7"/>
      <c r="K3" s="7"/>
    </row>
    <row r="4" spans="1:11" ht="12.75">
      <c r="A4" s="21"/>
      <c r="B4" s="21"/>
      <c r="C4" s="21"/>
      <c r="D4" s="21"/>
      <c r="E4" s="21"/>
      <c r="F4" s="21"/>
      <c r="G4" s="21"/>
      <c r="H4" s="21"/>
      <c r="I4" s="9"/>
      <c r="J4" s="9"/>
      <c r="K4" s="9"/>
    </row>
    <row r="5" spans="1:11" ht="45.75" customHeight="1">
      <c r="A5" s="5" t="s">
        <v>7</v>
      </c>
      <c r="B5" s="104" t="str">
        <f>'7 Условя договора'!B5:J5</f>
        <v>ООО "Газпром трансгаз Екатеринбург"
Управление Уралавтогаз
(котельная АГНКС-1 г. Екатеринбург, ул. Энергетиков,19)</v>
      </c>
      <c r="C5" s="105"/>
      <c r="D5" s="105"/>
      <c r="E5" s="105"/>
      <c r="F5" s="105"/>
      <c r="G5" s="105"/>
      <c r="H5" s="106"/>
      <c r="I5" s="18"/>
      <c r="J5" s="18"/>
      <c r="K5" s="18"/>
    </row>
    <row r="6" spans="1:11" ht="12.75">
      <c r="A6" s="5" t="s">
        <v>8</v>
      </c>
      <c r="B6" s="102">
        <f>'7 Условя договора'!B6:J6</f>
        <v>6608007434</v>
      </c>
      <c r="C6" s="102"/>
      <c r="D6" s="102"/>
      <c r="E6" s="102"/>
      <c r="F6" s="102"/>
      <c r="G6" s="102"/>
      <c r="H6" s="102"/>
      <c r="I6" s="18"/>
      <c r="J6" s="18"/>
      <c r="K6" s="18"/>
    </row>
    <row r="7" spans="1:11" ht="12.75">
      <c r="A7" s="5" t="s">
        <v>9</v>
      </c>
      <c r="B7" s="102">
        <f>'7 Условя договора'!B7:J7</f>
        <v>667332004</v>
      </c>
      <c r="C7" s="102"/>
      <c r="D7" s="102"/>
      <c r="E7" s="102"/>
      <c r="F7" s="102"/>
      <c r="G7" s="102"/>
      <c r="H7" s="102"/>
      <c r="I7" s="18"/>
      <c r="J7" s="18"/>
      <c r="K7" s="18"/>
    </row>
    <row r="8" spans="1:11" ht="12.75">
      <c r="A8" s="5" t="s">
        <v>112</v>
      </c>
      <c r="B8" s="102">
        <f>'7 Условя договора'!B9:J9</f>
        <v>2012</v>
      </c>
      <c r="C8" s="102"/>
      <c r="D8" s="102"/>
      <c r="E8" s="102"/>
      <c r="F8" s="102"/>
      <c r="G8" s="102"/>
      <c r="H8" s="102"/>
      <c r="I8" s="18"/>
      <c r="J8" s="18"/>
      <c r="K8" s="18"/>
    </row>
    <row r="9" spans="1:11" ht="21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38.25">
      <c r="A10" s="3" t="s">
        <v>113</v>
      </c>
      <c r="B10" s="102" t="s">
        <v>278</v>
      </c>
      <c r="C10" s="102"/>
      <c r="D10" s="102"/>
      <c r="E10" s="102"/>
      <c r="F10" s="102"/>
      <c r="G10" s="102"/>
      <c r="H10" s="102"/>
      <c r="I10" s="18"/>
      <c r="J10" s="18"/>
      <c r="K10" s="18"/>
    </row>
    <row r="11" spans="1:11" ht="12.75">
      <c r="A11" s="5" t="s">
        <v>114</v>
      </c>
      <c r="B11" s="102" t="s">
        <v>122</v>
      </c>
      <c r="C11" s="102"/>
      <c r="D11" s="102"/>
      <c r="E11" s="102"/>
      <c r="F11" s="102"/>
      <c r="G11" s="102"/>
      <c r="H11" s="102"/>
      <c r="I11" s="18"/>
      <c r="J11" s="18"/>
      <c r="K11" s="18"/>
    </row>
    <row r="12" spans="1:11" ht="12.75">
      <c r="A12" s="5" t="s">
        <v>115</v>
      </c>
      <c r="B12" s="102" t="s">
        <v>123</v>
      </c>
      <c r="C12" s="102"/>
      <c r="D12" s="102"/>
      <c r="E12" s="102"/>
      <c r="F12" s="102"/>
      <c r="G12" s="102"/>
      <c r="H12" s="102"/>
      <c r="I12" s="18"/>
      <c r="J12" s="18"/>
      <c r="K12" s="18"/>
    </row>
    <row r="13" spans="1:11" ht="12.75">
      <c r="A13" s="5" t="s">
        <v>116</v>
      </c>
      <c r="B13" s="165" t="s">
        <v>124</v>
      </c>
      <c r="C13" s="102"/>
      <c r="D13" s="102"/>
      <c r="E13" s="102"/>
      <c r="F13" s="102"/>
      <c r="G13" s="102"/>
      <c r="H13" s="102"/>
      <c r="I13" s="18"/>
      <c r="J13" s="18"/>
      <c r="K13" s="18"/>
    </row>
    <row r="14" spans="1:11" ht="12.75">
      <c r="A14" s="5" t="s">
        <v>117</v>
      </c>
      <c r="B14" s="165" t="s">
        <v>125</v>
      </c>
      <c r="C14" s="102"/>
      <c r="D14" s="102"/>
      <c r="E14" s="102"/>
      <c r="F14" s="102"/>
      <c r="G14" s="102"/>
      <c r="H14" s="102"/>
      <c r="I14" s="18"/>
      <c r="J14" s="18"/>
      <c r="K14" s="18"/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61.5" customHeight="1">
      <c r="A16" s="70" t="s">
        <v>264</v>
      </c>
      <c r="B16" s="104" t="s">
        <v>274</v>
      </c>
      <c r="C16" s="105"/>
      <c r="D16" s="105"/>
      <c r="E16" s="105"/>
      <c r="F16" s="105"/>
      <c r="G16" s="105"/>
      <c r="H16" s="106"/>
      <c r="I16" s="69"/>
      <c r="J16" s="69"/>
      <c r="K16" s="69"/>
    </row>
    <row r="17" spans="1:11" ht="76.5" customHeight="1">
      <c r="A17" s="70" t="s">
        <v>265</v>
      </c>
      <c r="B17" s="101" t="s">
        <v>275</v>
      </c>
      <c r="C17" s="101"/>
      <c r="D17" s="101"/>
      <c r="E17" s="101"/>
      <c r="F17" s="101"/>
      <c r="G17" s="101"/>
      <c r="H17" s="101"/>
      <c r="I17" s="69"/>
      <c r="J17" s="69"/>
      <c r="K17" s="69"/>
    </row>
    <row r="18" spans="1:11" ht="68.25" customHeight="1">
      <c r="A18" s="70" t="s">
        <v>266</v>
      </c>
      <c r="B18" s="101" t="s">
        <v>276</v>
      </c>
      <c r="C18" s="101"/>
      <c r="D18" s="101"/>
      <c r="E18" s="101"/>
      <c r="F18" s="101"/>
      <c r="G18" s="101"/>
      <c r="H18" s="101"/>
      <c r="I18" s="69"/>
      <c r="J18" s="69"/>
      <c r="K18" s="69"/>
    </row>
  </sheetData>
  <mergeCells count="13">
    <mergeCell ref="A3:H3"/>
    <mergeCell ref="B5:H5"/>
    <mergeCell ref="B6:H6"/>
    <mergeCell ref="B7:H7"/>
    <mergeCell ref="B18:H18"/>
    <mergeCell ref="B8:H8"/>
    <mergeCell ref="B10:H10"/>
    <mergeCell ref="B11:H11"/>
    <mergeCell ref="B12:H12"/>
    <mergeCell ref="B13:H13"/>
    <mergeCell ref="B14:H14"/>
    <mergeCell ref="B16:H16"/>
    <mergeCell ref="B17:H17"/>
  </mergeCells>
  <hyperlinks>
    <hyperlink ref="B13" r:id="rId1" display="Ural@ekaterinburg-tr.gazprom.ru"/>
    <hyperlink ref="B14" r:id="rId2" display="www.gazprom-transgaz-ekaterinburg.ru"/>
  </hyperlinks>
  <printOptions/>
  <pageMargins left="0.35" right="0.37" top="0.51" bottom="1" header="0.37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0">
      <selection activeCell="C13" sqref="C13:H13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ht="12.75">
      <c r="H1" s="48" t="s">
        <v>131</v>
      </c>
    </row>
    <row r="3" spans="1:9" ht="21" customHeight="1">
      <c r="A3" s="108" t="s">
        <v>132</v>
      </c>
      <c r="B3" s="108"/>
      <c r="C3" s="108"/>
      <c r="D3" s="108"/>
      <c r="E3" s="108"/>
      <c r="F3" s="108"/>
      <c r="G3" s="108"/>
      <c r="H3" s="108"/>
      <c r="I3" s="6"/>
    </row>
    <row r="4" spans="1:9" ht="12.75">
      <c r="A4" s="9"/>
      <c r="B4" s="9"/>
      <c r="C4" s="9"/>
      <c r="D4" s="9"/>
      <c r="E4" s="9"/>
      <c r="F4" s="9"/>
      <c r="G4" s="9"/>
      <c r="H4" s="9"/>
      <c r="I4" s="6"/>
    </row>
    <row r="5" spans="1:9" ht="43.5" customHeight="1">
      <c r="A5" s="109" t="s">
        <v>7</v>
      </c>
      <c r="B5" s="110"/>
      <c r="C5" s="111" t="s">
        <v>281</v>
      </c>
      <c r="D5" s="98"/>
      <c r="E5" s="98"/>
      <c r="F5" s="98"/>
      <c r="G5" s="98"/>
      <c r="H5" s="98"/>
      <c r="I5" s="6"/>
    </row>
    <row r="6" spans="1:9" ht="12.75">
      <c r="A6" s="97" t="s">
        <v>8</v>
      </c>
      <c r="B6" s="97"/>
      <c r="C6" s="98">
        <v>6608007434</v>
      </c>
      <c r="D6" s="98"/>
      <c r="E6" s="98"/>
      <c r="F6" s="98"/>
      <c r="G6" s="98"/>
      <c r="H6" s="98"/>
      <c r="I6" s="6"/>
    </row>
    <row r="7" spans="1:9" ht="12.75">
      <c r="A7" s="97" t="s">
        <v>9</v>
      </c>
      <c r="B7" s="97"/>
      <c r="C7" s="107">
        <v>667332004</v>
      </c>
      <c r="D7" s="107"/>
      <c r="E7" s="107"/>
      <c r="F7" s="107"/>
      <c r="G7" s="107"/>
      <c r="H7" s="107"/>
      <c r="I7" s="6"/>
    </row>
    <row r="8" spans="1:9" ht="12.75">
      <c r="A8" s="97" t="s">
        <v>10</v>
      </c>
      <c r="B8" s="97"/>
      <c r="C8" s="98" t="s">
        <v>118</v>
      </c>
      <c r="D8" s="98"/>
      <c r="E8" s="98"/>
      <c r="F8" s="98"/>
      <c r="G8" s="98"/>
      <c r="H8" s="98"/>
      <c r="I8" s="6"/>
    </row>
    <row r="9" spans="1:9" ht="12.75">
      <c r="A9" s="87" t="s">
        <v>11</v>
      </c>
      <c r="B9" s="87"/>
      <c r="C9" s="103" t="s">
        <v>280</v>
      </c>
      <c r="D9" s="103"/>
      <c r="E9" s="103"/>
      <c r="F9" s="103"/>
      <c r="G9" s="103"/>
      <c r="H9" s="103"/>
      <c r="I9" s="6"/>
    </row>
    <row r="10" spans="1:9" ht="12.75">
      <c r="A10" s="87"/>
      <c r="B10" s="87"/>
      <c r="C10" s="103"/>
      <c r="D10" s="103"/>
      <c r="E10" s="103"/>
      <c r="F10" s="103"/>
      <c r="G10" s="103"/>
      <c r="H10" s="103"/>
      <c r="I10" s="6"/>
    </row>
    <row r="11" spans="1:9" ht="30" customHeight="1">
      <c r="A11" s="87" t="s">
        <v>12</v>
      </c>
      <c r="B11" s="87"/>
      <c r="C11" s="104" t="s">
        <v>121</v>
      </c>
      <c r="D11" s="105"/>
      <c r="E11" s="105"/>
      <c r="F11" s="105"/>
      <c r="G11" s="105"/>
      <c r="H11" s="106"/>
      <c r="I11" s="6"/>
    </row>
    <row r="12" spans="1:9" ht="12.75">
      <c r="A12" s="87" t="s">
        <v>13</v>
      </c>
      <c r="B12" s="87"/>
      <c r="C12" s="102" t="s">
        <v>126</v>
      </c>
      <c r="D12" s="102"/>
      <c r="E12" s="102"/>
      <c r="F12" s="102"/>
      <c r="G12" s="102"/>
      <c r="H12" s="102"/>
      <c r="I12" s="6"/>
    </row>
    <row r="13" spans="1:9" ht="12.75">
      <c r="A13" s="97" t="s">
        <v>14</v>
      </c>
      <c r="B13" s="97"/>
      <c r="C13" s="166" t="s">
        <v>284</v>
      </c>
      <c r="D13" s="166"/>
      <c r="E13" s="166"/>
      <c r="F13" s="166"/>
      <c r="G13" s="166"/>
      <c r="H13" s="166"/>
      <c r="I13" s="6"/>
    </row>
    <row r="14" spans="1:9" ht="16.5" customHeight="1">
      <c r="A14" s="83" t="s">
        <v>15</v>
      </c>
      <c r="B14" s="84"/>
      <c r="C14" s="84"/>
      <c r="D14" s="84"/>
      <c r="E14" s="84"/>
      <c r="F14" s="84"/>
      <c r="G14" s="84"/>
      <c r="H14" s="85"/>
      <c r="I14" s="6"/>
    </row>
    <row r="15" spans="1:9" ht="12.75">
      <c r="A15" s="101" t="s">
        <v>16</v>
      </c>
      <c r="B15" s="101"/>
      <c r="C15" s="101" t="s">
        <v>17</v>
      </c>
      <c r="D15" s="101" t="s">
        <v>18</v>
      </c>
      <c r="E15" s="101"/>
      <c r="F15" s="101"/>
      <c r="G15" s="101"/>
      <c r="H15" s="101" t="s">
        <v>19</v>
      </c>
      <c r="I15" s="6"/>
    </row>
    <row r="16" spans="1:9" ht="25.5">
      <c r="A16" s="101"/>
      <c r="B16" s="101"/>
      <c r="C16" s="101"/>
      <c r="D16" s="16" t="s">
        <v>20</v>
      </c>
      <c r="E16" s="16" t="s">
        <v>21</v>
      </c>
      <c r="F16" s="16" t="s">
        <v>22</v>
      </c>
      <c r="G16" s="16" t="s">
        <v>23</v>
      </c>
      <c r="H16" s="101"/>
      <c r="I16" s="6"/>
    </row>
    <row r="17" spans="1:9" ht="12.75">
      <c r="A17" s="92" t="s">
        <v>26</v>
      </c>
      <c r="B17" s="14" t="s">
        <v>24</v>
      </c>
      <c r="C17" s="13">
        <v>1032.86</v>
      </c>
      <c r="D17" s="13"/>
      <c r="E17" s="13"/>
      <c r="F17" s="13"/>
      <c r="G17" s="13"/>
      <c r="H17" s="15"/>
      <c r="I17" s="6"/>
    </row>
    <row r="18" spans="1:9" ht="12.75">
      <c r="A18" s="81"/>
      <c r="B18" s="10" t="s">
        <v>267</v>
      </c>
      <c r="C18" s="13">
        <v>985.22</v>
      </c>
      <c r="D18" s="13"/>
      <c r="E18" s="13"/>
      <c r="F18" s="13"/>
      <c r="G18" s="13"/>
      <c r="H18" s="15"/>
      <c r="I18" s="6"/>
    </row>
    <row r="19" spans="1:9" ht="12.75">
      <c r="A19" s="81"/>
      <c r="B19" s="10" t="s">
        <v>268</v>
      </c>
      <c r="C19" s="13">
        <v>985.22</v>
      </c>
      <c r="D19" s="13"/>
      <c r="E19" s="13"/>
      <c r="F19" s="13"/>
      <c r="G19" s="13"/>
      <c r="H19" s="15"/>
      <c r="I19" s="6"/>
    </row>
    <row r="20" spans="1:9" ht="12.75">
      <c r="A20" s="81"/>
      <c r="B20" s="10" t="s">
        <v>269</v>
      </c>
      <c r="C20" s="13">
        <v>1099.96</v>
      </c>
      <c r="D20" s="13"/>
      <c r="E20" s="13"/>
      <c r="F20" s="13"/>
      <c r="G20" s="13"/>
      <c r="H20" s="15"/>
      <c r="I20" s="6"/>
    </row>
    <row r="21" spans="1:9" ht="12.75">
      <c r="A21" s="81"/>
      <c r="B21" s="10" t="s">
        <v>25</v>
      </c>
      <c r="C21" s="13"/>
      <c r="D21" s="14"/>
      <c r="E21" s="14"/>
      <c r="F21" s="14"/>
      <c r="G21" s="14"/>
      <c r="H21" s="13"/>
      <c r="I21" s="6"/>
    </row>
    <row r="22" spans="1:9" ht="12.75">
      <c r="A22" s="81"/>
      <c r="B22" s="10" t="s">
        <v>267</v>
      </c>
      <c r="C22" s="71">
        <v>984.3</v>
      </c>
      <c r="D22" s="14"/>
      <c r="E22" s="14"/>
      <c r="F22" s="14"/>
      <c r="G22" s="14"/>
      <c r="H22" s="13"/>
      <c r="I22" s="6"/>
    </row>
    <row r="23" spans="1:9" ht="12.75">
      <c r="A23" s="81"/>
      <c r="B23" s="10" t="s">
        <v>268</v>
      </c>
      <c r="C23" s="71">
        <v>984.3</v>
      </c>
      <c r="D23" s="14"/>
      <c r="E23" s="14"/>
      <c r="F23" s="14"/>
      <c r="G23" s="14"/>
      <c r="H23" s="13"/>
      <c r="I23" s="6"/>
    </row>
    <row r="24" spans="1:9" ht="12.75">
      <c r="A24" s="82"/>
      <c r="B24" s="10" t="s">
        <v>269</v>
      </c>
      <c r="C24" s="13">
        <v>1098.92</v>
      </c>
      <c r="D24" s="14"/>
      <c r="E24" s="14"/>
      <c r="F24" s="14"/>
      <c r="G24" s="14"/>
      <c r="H24" s="13"/>
      <c r="I24" s="6"/>
    </row>
    <row r="25" spans="1:9" ht="12.75">
      <c r="A25" s="92" t="s">
        <v>270</v>
      </c>
      <c r="B25" s="14" t="s">
        <v>24</v>
      </c>
      <c r="C25" s="78"/>
      <c r="D25" s="14"/>
      <c r="E25" s="14"/>
      <c r="F25" s="14"/>
      <c r="G25" s="14"/>
      <c r="H25" s="13"/>
      <c r="I25" s="6"/>
    </row>
    <row r="26" spans="1:9" ht="12.75">
      <c r="A26" s="81"/>
      <c r="B26" s="10" t="s">
        <v>267</v>
      </c>
      <c r="C26" s="78">
        <v>1162.56</v>
      </c>
      <c r="D26" s="14"/>
      <c r="E26" s="14"/>
      <c r="F26" s="14"/>
      <c r="G26" s="14"/>
      <c r="H26" s="13"/>
      <c r="I26" s="6"/>
    </row>
    <row r="27" spans="1:9" ht="12.75">
      <c r="A27" s="81"/>
      <c r="B27" s="10" t="s">
        <v>268</v>
      </c>
      <c r="C27" s="79">
        <v>1162.56</v>
      </c>
      <c r="D27" s="14"/>
      <c r="E27" s="14"/>
      <c r="F27" s="14"/>
      <c r="G27" s="14"/>
      <c r="H27" s="13"/>
      <c r="I27" s="6"/>
    </row>
    <row r="28" spans="1:9" ht="12.75">
      <c r="A28" s="81"/>
      <c r="B28" s="10" t="s">
        <v>269</v>
      </c>
      <c r="C28" s="78">
        <v>1297.95</v>
      </c>
      <c r="D28" s="14"/>
      <c r="E28" s="14"/>
      <c r="F28" s="14"/>
      <c r="G28" s="14"/>
      <c r="H28" s="13"/>
      <c r="I28" s="6"/>
    </row>
    <row r="29" spans="1:9" ht="12.75">
      <c r="A29" s="81"/>
      <c r="B29" s="14" t="s">
        <v>25</v>
      </c>
      <c r="C29" s="13"/>
      <c r="D29" s="14"/>
      <c r="E29" s="14"/>
      <c r="F29" s="14"/>
      <c r="G29" s="14"/>
      <c r="H29" s="13"/>
      <c r="I29" s="6"/>
    </row>
    <row r="30" spans="1:9" ht="12.75">
      <c r="A30" s="81"/>
      <c r="B30" s="10" t="s">
        <v>267</v>
      </c>
      <c r="C30" s="13">
        <v>1161.47</v>
      </c>
      <c r="D30" s="14"/>
      <c r="E30" s="14"/>
      <c r="F30" s="14"/>
      <c r="G30" s="14"/>
      <c r="H30" s="13"/>
      <c r="I30" s="6"/>
    </row>
    <row r="31" spans="1:9" ht="12.75">
      <c r="A31" s="81"/>
      <c r="B31" s="10" t="s">
        <v>268</v>
      </c>
      <c r="C31" s="13">
        <v>1161.47</v>
      </c>
      <c r="D31" s="14"/>
      <c r="E31" s="14"/>
      <c r="F31" s="14"/>
      <c r="G31" s="14"/>
      <c r="H31" s="13"/>
      <c r="I31" s="6"/>
    </row>
    <row r="32" spans="1:9" ht="12.75">
      <c r="A32" s="82"/>
      <c r="B32" s="10" t="s">
        <v>269</v>
      </c>
      <c r="C32" s="71">
        <v>1296.73</v>
      </c>
      <c r="D32" s="14"/>
      <c r="E32" s="14"/>
      <c r="F32" s="14"/>
      <c r="G32" s="14"/>
      <c r="H32" s="13"/>
      <c r="I32" s="6"/>
    </row>
    <row r="33" spans="1:9" ht="20.25" customHeight="1">
      <c r="A33" s="90" t="s">
        <v>27</v>
      </c>
      <c r="B33" s="90"/>
      <c r="C33" s="90"/>
      <c r="D33" s="90"/>
      <c r="E33" s="90"/>
      <c r="F33" s="90"/>
      <c r="G33" s="90"/>
      <c r="H33" s="90"/>
      <c r="I33" s="6"/>
    </row>
    <row r="34" spans="1:9" ht="12.75">
      <c r="A34" s="91" t="s">
        <v>26</v>
      </c>
      <c r="B34" s="14" t="s">
        <v>28</v>
      </c>
      <c r="C34" s="14"/>
      <c r="D34" s="13"/>
      <c r="E34" s="13"/>
      <c r="F34" s="13"/>
      <c r="G34" s="13"/>
      <c r="H34" s="15"/>
      <c r="I34" s="6"/>
    </row>
    <row r="35" spans="1:9" ht="12.75">
      <c r="A35" s="91"/>
      <c r="B35" s="10" t="s">
        <v>29</v>
      </c>
      <c r="C35" s="13"/>
      <c r="D35" s="14"/>
      <c r="E35" s="14"/>
      <c r="F35" s="14"/>
      <c r="G35" s="14"/>
      <c r="H35" s="13"/>
      <c r="I35" s="6"/>
    </row>
    <row r="36" spans="1:9" ht="12.75">
      <c r="A36" s="89" t="s">
        <v>133</v>
      </c>
      <c r="B36" s="14" t="s">
        <v>28</v>
      </c>
      <c r="C36" s="13"/>
      <c r="D36" s="14"/>
      <c r="E36" s="14"/>
      <c r="F36" s="14"/>
      <c r="G36" s="14"/>
      <c r="H36" s="13"/>
      <c r="I36" s="6"/>
    </row>
    <row r="37" spans="1:9" ht="12.75">
      <c r="A37" s="89"/>
      <c r="B37" s="14" t="s">
        <v>29</v>
      </c>
      <c r="C37" s="14"/>
      <c r="D37" s="14"/>
      <c r="E37" s="14"/>
      <c r="F37" s="14"/>
      <c r="G37" s="14"/>
      <c r="H37" s="13"/>
      <c r="I37" s="6"/>
    </row>
    <row r="38" spans="1:9" ht="18" customHeight="1">
      <c r="A38" s="90" t="s">
        <v>30</v>
      </c>
      <c r="B38" s="90"/>
      <c r="C38" s="90"/>
      <c r="D38" s="90"/>
      <c r="E38" s="90"/>
      <c r="F38" s="90"/>
      <c r="G38" s="90"/>
      <c r="H38" s="90"/>
      <c r="I38" s="6"/>
    </row>
    <row r="39" spans="1:9" ht="12.75">
      <c r="A39" s="91" t="s">
        <v>26</v>
      </c>
      <c r="B39" s="14" t="s">
        <v>28</v>
      </c>
      <c r="C39" s="14"/>
      <c r="D39" s="13"/>
      <c r="E39" s="13"/>
      <c r="F39" s="13"/>
      <c r="G39" s="13"/>
      <c r="H39" s="15"/>
      <c r="I39" s="6"/>
    </row>
    <row r="40" spans="1:9" ht="12.75">
      <c r="A40" s="91"/>
      <c r="B40" s="10" t="s">
        <v>29</v>
      </c>
      <c r="C40" s="13"/>
      <c r="D40" s="14"/>
      <c r="E40" s="14"/>
      <c r="F40" s="14"/>
      <c r="G40" s="14"/>
      <c r="H40" s="13"/>
      <c r="I40" s="6"/>
    </row>
    <row r="41" spans="1:9" ht="12.75">
      <c r="A41" s="89" t="s">
        <v>133</v>
      </c>
      <c r="B41" s="14" t="s">
        <v>28</v>
      </c>
      <c r="C41" s="13"/>
      <c r="D41" s="14"/>
      <c r="E41" s="14"/>
      <c r="F41" s="14"/>
      <c r="G41" s="14"/>
      <c r="H41" s="13"/>
      <c r="I41" s="6"/>
    </row>
    <row r="42" spans="1:9" ht="12.75">
      <c r="A42" s="89"/>
      <c r="B42" s="14" t="s">
        <v>29</v>
      </c>
      <c r="C42" s="14"/>
      <c r="D42" s="14"/>
      <c r="E42" s="14"/>
      <c r="F42" s="14"/>
      <c r="G42" s="14"/>
      <c r="H42" s="13"/>
      <c r="I42" s="6"/>
    </row>
    <row r="43" spans="1:9" ht="38.25" customHeight="1">
      <c r="A43" s="9"/>
      <c r="B43" s="9"/>
      <c r="C43" s="9"/>
      <c r="D43" s="9"/>
      <c r="E43" s="9"/>
      <c r="F43" s="9"/>
      <c r="G43" s="9"/>
      <c r="H43" s="9"/>
      <c r="I43" s="6"/>
    </row>
    <row r="44" spans="1:9" ht="12.75">
      <c r="A44" s="99" t="s">
        <v>7</v>
      </c>
      <c r="B44" s="99"/>
      <c r="C44" s="98"/>
      <c r="D44" s="98"/>
      <c r="E44" s="98"/>
      <c r="F44" s="98"/>
      <c r="G44" s="98"/>
      <c r="H44" s="98"/>
      <c r="I44" s="6"/>
    </row>
    <row r="45" spans="1:9" ht="12.75">
      <c r="A45" s="97" t="s">
        <v>8</v>
      </c>
      <c r="B45" s="97"/>
      <c r="C45" s="98"/>
      <c r="D45" s="98"/>
      <c r="E45" s="98"/>
      <c r="F45" s="98"/>
      <c r="G45" s="98"/>
      <c r="H45" s="98"/>
      <c r="I45" s="6"/>
    </row>
    <row r="46" spans="1:9" ht="12.75">
      <c r="A46" s="97" t="s">
        <v>9</v>
      </c>
      <c r="B46" s="97"/>
      <c r="C46" s="98"/>
      <c r="D46" s="98"/>
      <c r="E46" s="98"/>
      <c r="F46" s="98"/>
      <c r="G46" s="98"/>
      <c r="H46" s="98"/>
      <c r="I46" s="6"/>
    </row>
    <row r="47" spans="1:9" ht="12.75">
      <c r="A47" s="97" t="s">
        <v>10</v>
      </c>
      <c r="B47" s="97"/>
      <c r="C47" s="98"/>
      <c r="D47" s="98"/>
      <c r="E47" s="98"/>
      <c r="F47" s="98"/>
      <c r="G47" s="98"/>
      <c r="H47" s="98"/>
      <c r="I47" s="6"/>
    </row>
    <row r="48" spans="1:9" ht="12.75">
      <c r="A48" s="87" t="s">
        <v>31</v>
      </c>
      <c r="B48" s="87"/>
      <c r="C48" s="88"/>
      <c r="D48" s="88"/>
      <c r="E48" s="88"/>
      <c r="F48" s="88"/>
      <c r="G48" s="88"/>
      <c r="H48" s="88"/>
      <c r="I48" s="6"/>
    </row>
    <row r="49" spans="1:9" ht="12.75">
      <c r="A49" s="87" t="s">
        <v>12</v>
      </c>
      <c r="B49" s="87"/>
      <c r="C49" s="98"/>
      <c r="D49" s="98"/>
      <c r="E49" s="98"/>
      <c r="F49" s="98"/>
      <c r="G49" s="98"/>
      <c r="H49" s="98"/>
      <c r="I49" s="6"/>
    </row>
    <row r="50" spans="1:9" ht="12.75">
      <c r="A50" s="87" t="s">
        <v>32</v>
      </c>
      <c r="B50" s="87"/>
      <c r="C50" s="98"/>
      <c r="D50" s="98"/>
      <c r="E50" s="98"/>
      <c r="F50" s="98"/>
      <c r="G50" s="98"/>
      <c r="H50" s="98"/>
      <c r="I50" s="6"/>
    </row>
    <row r="51" spans="1:9" ht="12.75">
      <c r="A51" s="97" t="s">
        <v>14</v>
      </c>
      <c r="B51" s="97"/>
      <c r="C51" s="98"/>
      <c r="D51" s="98"/>
      <c r="E51" s="98"/>
      <c r="F51" s="98"/>
      <c r="G51" s="98"/>
      <c r="H51" s="98"/>
      <c r="I51" s="6"/>
    </row>
    <row r="52" spans="1:9" ht="25.5" customHeight="1">
      <c r="A52" s="100" t="s">
        <v>33</v>
      </c>
      <c r="B52" s="100"/>
      <c r="C52" s="86"/>
      <c r="D52" s="86"/>
      <c r="E52" s="86"/>
      <c r="F52" s="86"/>
      <c r="G52" s="86"/>
      <c r="H52" s="86"/>
      <c r="I52" s="6"/>
    </row>
    <row r="53" spans="1:9" ht="18" customHeight="1">
      <c r="A53" s="9"/>
      <c r="B53" s="9"/>
      <c r="C53" s="9"/>
      <c r="D53" s="9"/>
      <c r="E53" s="9"/>
      <c r="F53" s="9"/>
      <c r="G53" s="9"/>
      <c r="H53" s="9"/>
      <c r="I53" s="6"/>
    </row>
    <row r="54" spans="1:9" ht="12.75">
      <c r="A54" s="99" t="s">
        <v>7</v>
      </c>
      <c r="B54" s="99"/>
      <c r="C54" s="98"/>
      <c r="D54" s="98"/>
      <c r="E54" s="98"/>
      <c r="F54" s="98"/>
      <c r="G54" s="98"/>
      <c r="H54" s="98"/>
      <c r="I54" s="6"/>
    </row>
    <row r="55" spans="1:9" ht="12.75">
      <c r="A55" s="97" t="s">
        <v>8</v>
      </c>
      <c r="B55" s="97"/>
      <c r="C55" s="98"/>
      <c r="D55" s="98"/>
      <c r="E55" s="98"/>
      <c r="F55" s="98"/>
      <c r="G55" s="98"/>
      <c r="H55" s="98"/>
      <c r="I55" s="6"/>
    </row>
    <row r="56" spans="1:9" ht="12.75">
      <c r="A56" s="97" t="s">
        <v>9</v>
      </c>
      <c r="B56" s="97"/>
      <c r="C56" s="98"/>
      <c r="D56" s="98"/>
      <c r="E56" s="98"/>
      <c r="F56" s="98"/>
      <c r="G56" s="98"/>
      <c r="H56" s="98"/>
      <c r="I56" s="6"/>
    </row>
    <row r="57" spans="1:9" ht="12.75">
      <c r="A57" s="97" t="s">
        <v>10</v>
      </c>
      <c r="B57" s="97"/>
      <c r="C57" s="98"/>
      <c r="D57" s="98"/>
      <c r="E57" s="98"/>
      <c r="F57" s="98"/>
      <c r="G57" s="98"/>
      <c r="H57" s="98"/>
      <c r="I57" s="6"/>
    </row>
    <row r="58" spans="1:9" ht="12.75">
      <c r="A58" s="87" t="s">
        <v>34</v>
      </c>
      <c r="B58" s="87"/>
      <c r="C58" s="88"/>
      <c r="D58" s="88"/>
      <c r="E58" s="88"/>
      <c r="F58" s="88"/>
      <c r="G58" s="88"/>
      <c r="H58" s="88"/>
      <c r="I58" s="6"/>
    </row>
    <row r="59" spans="1:9" ht="12.75">
      <c r="A59" s="87"/>
      <c r="B59" s="87"/>
      <c r="C59" s="88"/>
      <c r="D59" s="88"/>
      <c r="E59" s="88"/>
      <c r="F59" s="88"/>
      <c r="G59" s="88"/>
      <c r="H59" s="88"/>
      <c r="I59" s="6"/>
    </row>
    <row r="60" spans="1:9" ht="12.75">
      <c r="A60" s="87" t="s">
        <v>12</v>
      </c>
      <c r="B60" s="87"/>
      <c r="C60" s="98"/>
      <c r="D60" s="98"/>
      <c r="E60" s="98"/>
      <c r="F60" s="98"/>
      <c r="G60" s="98"/>
      <c r="H60" s="98"/>
      <c r="I60" s="6"/>
    </row>
    <row r="61" spans="1:9" ht="12.75">
      <c r="A61" s="87" t="s">
        <v>32</v>
      </c>
      <c r="B61" s="87"/>
      <c r="C61" s="98"/>
      <c r="D61" s="98"/>
      <c r="E61" s="98"/>
      <c r="F61" s="98"/>
      <c r="G61" s="98"/>
      <c r="H61" s="98"/>
      <c r="I61" s="6"/>
    </row>
    <row r="62" spans="1:9" ht="12.75">
      <c r="A62" s="97" t="s">
        <v>14</v>
      </c>
      <c r="B62" s="97"/>
      <c r="C62" s="98"/>
      <c r="D62" s="98"/>
      <c r="E62" s="98"/>
      <c r="F62" s="98"/>
      <c r="G62" s="98"/>
      <c r="H62" s="98"/>
      <c r="I62" s="6"/>
    </row>
    <row r="63" spans="1:9" ht="27.75" customHeight="1">
      <c r="A63" s="100" t="s">
        <v>35</v>
      </c>
      <c r="B63" s="100"/>
      <c r="C63" s="86"/>
      <c r="D63" s="86"/>
      <c r="E63" s="86"/>
      <c r="F63" s="86"/>
      <c r="G63" s="86"/>
      <c r="H63" s="86"/>
      <c r="I63" s="6"/>
    </row>
  </sheetData>
  <mergeCells count="66">
    <mergeCell ref="A63:B63"/>
    <mergeCell ref="C63:H63"/>
    <mergeCell ref="A61:B61"/>
    <mergeCell ref="C61:H61"/>
    <mergeCell ref="A62:B62"/>
    <mergeCell ref="C62:H62"/>
    <mergeCell ref="A58:B59"/>
    <mergeCell ref="C58:H59"/>
    <mergeCell ref="A60:B60"/>
    <mergeCell ref="C60:H60"/>
    <mergeCell ref="A3:H3"/>
    <mergeCell ref="A5:B5"/>
    <mergeCell ref="C5:H5"/>
    <mergeCell ref="A6:B6"/>
    <mergeCell ref="C6:H6"/>
    <mergeCell ref="A7:B7"/>
    <mergeCell ref="C7:H7"/>
    <mergeCell ref="A8:B8"/>
    <mergeCell ref="C8:H8"/>
    <mergeCell ref="A9:B10"/>
    <mergeCell ref="C9:H10"/>
    <mergeCell ref="A11:B11"/>
    <mergeCell ref="C11:H11"/>
    <mergeCell ref="A12:B12"/>
    <mergeCell ref="C12:H12"/>
    <mergeCell ref="A13:B13"/>
    <mergeCell ref="C13:H13"/>
    <mergeCell ref="A14:H14"/>
    <mergeCell ref="A15:B16"/>
    <mergeCell ref="C15:C16"/>
    <mergeCell ref="D15:G15"/>
    <mergeCell ref="H15:H16"/>
    <mergeCell ref="A17:A24"/>
    <mergeCell ref="A25:A32"/>
    <mergeCell ref="A33:H33"/>
    <mergeCell ref="A34:A35"/>
    <mergeCell ref="A36:A37"/>
    <mergeCell ref="A38:H38"/>
    <mergeCell ref="A39:A40"/>
    <mergeCell ref="A41:A42"/>
    <mergeCell ref="A44:B44"/>
    <mergeCell ref="C44:H44"/>
    <mergeCell ref="A45:B45"/>
    <mergeCell ref="C45:H45"/>
    <mergeCell ref="A46:B46"/>
    <mergeCell ref="C46:H46"/>
    <mergeCell ref="A48:B48"/>
    <mergeCell ref="C48:H48"/>
    <mergeCell ref="A47:B47"/>
    <mergeCell ref="C47:H47"/>
    <mergeCell ref="A49:B49"/>
    <mergeCell ref="C49:H49"/>
    <mergeCell ref="A50:B50"/>
    <mergeCell ref="C50:H50"/>
    <mergeCell ref="A51:B51"/>
    <mergeCell ref="C51:H51"/>
    <mergeCell ref="A52:B52"/>
    <mergeCell ref="C52:H52"/>
    <mergeCell ref="A54:B54"/>
    <mergeCell ref="C54:H54"/>
    <mergeCell ref="A55:B55"/>
    <mergeCell ref="C55:H55"/>
    <mergeCell ref="A56:B56"/>
    <mergeCell ref="C56:H56"/>
    <mergeCell ref="A57:B57"/>
    <mergeCell ref="C57:H57"/>
  </mergeCells>
  <printOptions/>
  <pageMargins left="0.75" right="0.75" top="0.62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B48" sqref="B48"/>
    </sheetView>
  </sheetViews>
  <sheetFormatPr defaultColWidth="9.00390625" defaultRowHeight="12.75"/>
  <cols>
    <col min="1" max="2" width="37.875" style="0" customWidth="1"/>
    <col min="3" max="4" width="13.625" style="0" customWidth="1"/>
  </cols>
  <sheetData>
    <row r="1" ht="12.75">
      <c r="D1" s="48" t="s">
        <v>134</v>
      </c>
    </row>
    <row r="3" spans="1:5" ht="36" customHeight="1">
      <c r="A3" s="122" t="s">
        <v>135</v>
      </c>
      <c r="B3" s="122"/>
      <c r="C3" s="122"/>
      <c r="D3" s="122"/>
      <c r="E3" s="6"/>
    </row>
    <row r="4" spans="1:5" ht="12.75">
      <c r="A4" s="9"/>
      <c r="B4" s="9"/>
      <c r="C4" s="9"/>
      <c r="D4" s="9"/>
      <c r="E4" s="6"/>
    </row>
    <row r="5" spans="1:5" ht="12.75">
      <c r="A5" s="89" t="s">
        <v>7</v>
      </c>
      <c r="B5" s="89"/>
      <c r="C5" s="102"/>
      <c r="D5" s="102"/>
      <c r="E5" s="6"/>
    </row>
    <row r="6" spans="1:5" ht="12.75">
      <c r="A6" s="89" t="s">
        <v>36</v>
      </c>
      <c r="B6" s="89"/>
      <c r="C6" s="102"/>
      <c r="D6" s="102"/>
      <c r="E6" s="6"/>
    </row>
    <row r="7" spans="1:5" ht="12.75">
      <c r="A7" s="89" t="s">
        <v>9</v>
      </c>
      <c r="B7" s="89"/>
      <c r="C7" s="102"/>
      <c r="D7" s="102"/>
      <c r="E7" s="6"/>
    </row>
    <row r="8" spans="1:5" ht="12.75">
      <c r="A8" s="89" t="s">
        <v>37</v>
      </c>
      <c r="B8" s="89"/>
      <c r="C8" s="102"/>
      <c r="D8" s="102"/>
      <c r="E8" s="6"/>
    </row>
    <row r="9" spans="1:5" ht="12.75">
      <c r="A9" s="91" t="s">
        <v>11</v>
      </c>
      <c r="B9" s="91"/>
      <c r="C9" s="102"/>
      <c r="D9" s="102"/>
      <c r="E9" s="6"/>
    </row>
    <row r="10" spans="1:5" ht="12.75">
      <c r="A10" s="91" t="s">
        <v>12</v>
      </c>
      <c r="B10" s="91"/>
      <c r="C10" s="102"/>
      <c r="D10" s="102"/>
      <c r="E10" s="6"/>
    </row>
    <row r="11" spans="1:5" ht="12.75">
      <c r="A11" s="89" t="s">
        <v>38</v>
      </c>
      <c r="B11" s="89"/>
      <c r="C11" s="102"/>
      <c r="D11" s="102"/>
      <c r="E11" s="6"/>
    </row>
    <row r="12" spans="1:5" ht="12.75">
      <c r="A12" s="89" t="s">
        <v>14</v>
      </c>
      <c r="B12" s="89"/>
      <c r="C12" s="102"/>
      <c r="D12" s="102"/>
      <c r="E12" s="6"/>
    </row>
    <row r="13" spans="1:5" ht="12.75">
      <c r="A13" s="102" t="s">
        <v>39</v>
      </c>
      <c r="B13" s="102"/>
      <c r="C13" s="102" t="s">
        <v>40</v>
      </c>
      <c r="D13" s="102"/>
      <c r="E13" s="6"/>
    </row>
    <row r="14" spans="1:5" ht="12.75">
      <c r="A14" s="121" t="s">
        <v>41</v>
      </c>
      <c r="B14" s="121"/>
      <c r="C14" s="90"/>
      <c r="D14" s="90"/>
      <c r="E14" s="6"/>
    </row>
    <row r="15" spans="1:5" ht="12.75">
      <c r="A15" s="121"/>
      <c r="B15" s="121"/>
      <c r="C15" s="90"/>
      <c r="D15" s="90"/>
      <c r="E15" s="6"/>
    </row>
    <row r="16" spans="1:5" ht="12.75">
      <c r="A16" s="121" t="s">
        <v>41</v>
      </c>
      <c r="B16" s="121"/>
      <c r="C16" s="90"/>
      <c r="D16" s="90"/>
      <c r="E16" s="6"/>
    </row>
    <row r="17" spans="1:5" ht="12.75">
      <c r="A17" s="121"/>
      <c r="B17" s="121"/>
      <c r="C17" s="90"/>
      <c r="D17" s="90"/>
      <c r="E17" s="6"/>
    </row>
    <row r="18" spans="1:5" ht="31.5" customHeight="1">
      <c r="A18" s="18"/>
      <c r="B18" s="18"/>
      <c r="C18" s="18"/>
      <c r="D18" s="18"/>
      <c r="E18" s="6"/>
    </row>
    <row r="19" spans="1:5" ht="12.75">
      <c r="A19" s="89" t="s">
        <v>7</v>
      </c>
      <c r="B19" s="89"/>
      <c r="C19" s="102"/>
      <c r="D19" s="102"/>
      <c r="E19" s="6"/>
    </row>
    <row r="20" spans="1:5" ht="12.75">
      <c r="A20" s="89" t="s">
        <v>36</v>
      </c>
      <c r="B20" s="89"/>
      <c r="C20" s="102"/>
      <c r="D20" s="102"/>
      <c r="E20" s="6"/>
    </row>
    <row r="21" spans="1:5" ht="12.75">
      <c r="A21" s="89" t="s">
        <v>9</v>
      </c>
      <c r="B21" s="89"/>
      <c r="C21" s="102"/>
      <c r="D21" s="102"/>
      <c r="E21" s="6"/>
    </row>
    <row r="22" spans="1:5" ht="12.75">
      <c r="A22" s="89" t="s">
        <v>37</v>
      </c>
      <c r="B22" s="89"/>
      <c r="C22" s="102"/>
      <c r="D22" s="102"/>
      <c r="E22" s="6"/>
    </row>
    <row r="23" spans="1:5" ht="12.75">
      <c r="A23" s="91" t="s">
        <v>42</v>
      </c>
      <c r="B23" s="91"/>
      <c r="C23" s="102"/>
      <c r="D23" s="102"/>
      <c r="E23" s="6"/>
    </row>
    <row r="24" spans="1:5" ht="12.75">
      <c r="A24" s="91" t="s">
        <v>12</v>
      </c>
      <c r="B24" s="91"/>
      <c r="C24" s="102"/>
      <c r="D24" s="102"/>
      <c r="E24" s="6"/>
    </row>
    <row r="25" spans="1:5" ht="12.75">
      <c r="A25" s="89" t="s">
        <v>43</v>
      </c>
      <c r="B25" s="89"/>
      <c r="C25" s="102"/>
      <c r="D25" s="102"/>
      <c r="E25" s="6"/>
    </row>
    <row r="26" spans="1:5" ht="12.75">
      <c r="A26" s="89" t="s">
        <v>14</v>
      </c>
      <c r="B26" s="89"/>
      <c r="C26" s="102"/>
      <c r="D26" s="102"/>
      <c r="E26" s="6"/>
    </row>
    <row r="27" spans="1:5" ht="12.75">
      <c r="A27" s="102" t="s">
        <v>39</v>
      </c>
      <c r="B27" s="102"/>
      <c r="C27" s="102" t="s">
        <v>40</v>
      </c>
      <c r="D27" s="102"/>
      <c r="E27" s="6"/>
    </row>
    <row r="28" spans="1:5" ht="12.75">
      <c r="A28" s="123" t="s">
        <v>44</v>
      </c>
      <c r="B28" s="124"/>
      <c r="C28" s="90"/>
      <c r="D28" s="90"/>
      <c r="E28" s="6"/>
    </row>
    <row r="29" spans="1:5" ht="12.75">
      <c r="A29" s="125"/>
      <c r="B29" s="126"/>
      <c r="C29" s="90"/>
      <c r="D29" s="90"/>
      <c r="E29" s="6"/>
    </row>
    <row r="30" spans="1:5" s="52" customFormat="1" ht="12.75">
      <c r="A30" s="49"/>
      <c r="B30" s="49"/>
      <c r="C30" s="50"/>
      <c r="D30" s="50"/>
      <c r="E30" s="51"/>
    </row>
    <row r="31" spans="1:5" s="52" customFormat="1" ht="12.75">
      <c r="A31" s="49"/>
      <c r="C31" s="50"/>
      <c r="D31" s="53" t="s">
        <v>136</v>
      </c>
      <c r="E31" s="51"/>
    </row>
    <row r="32" ht="12.75">
      <c r="A32" s="1"/>
    </row>
    <row r="33" spans="1:4" ht="32.25" customHeight="1">
      <c r="A33" s="122" t="s">
        <v>137</v>
      </c>
      <c r="B33" s="122"/>
      <c r="C33" s="122"/>
      <c r="D33" s="122"/>
    </row>
    <row r="34" spans="1:4" ht="12.75">
      <c r="A34" s="118" t="s">
        <v>7</v>
      </c>
      <c r="B34" s="119"/>
      <c r="C34" s="112"/>
      <c r="D34" s="112"/>
    </row>
    <row r="35" spans="1:4" ht="12.75">
      <c r="A35" s="118" t="s">
        <v>8</v>
      </c>
      <c r="B35" s="119"/>
      <c r="C35" s="112"/>
      <c r="D35" s="112"/>
    </row>
    <row r="36" spans="1:4" ht="12.75">
      <c r="A36" s="118" t="s">
        <v>9</v>
      </c>
      <c r="B36" s="119"/>
      <c r="C36" s="112"/>
      <c r="D36" s="112"/>
    </row>
    <row r="37" spans="1:4" ht="12.75">
      <c r="A37" s="118" t="s">
        <v>37</v>
      </c>
      <c r="B37" s="119"/>
      <c r="C37" s="112"/>
      <c r="D37" s="112"/>
    </row>
    <row r="38" spans="1:4" ht="40.5" customHeight="1">
      <c r="A38" s="116" t="s">
        <v>45</v>
      </c>
      <c r="B38" s="117"/>
      <c r="C38" s="112"/>
      <c r="D38" s="112"/>
    </row>
    <row r="39" spans="1:4" ht="13.5" customHeight="1">
      <c r="A39" s="116" t="s">
        <v>12</v>
      </c>
      <c r="B39" s="117"/>
      <c r="C39" s="112"/>
      <c r="D39" s="112"/>
    </row>
    <row r="40" spans="1:4" ht="12.75">
      <c r="A40" s="116" t="s">
        <v>38</v>
      </c>
      <c r="B40" s="117"/>
      <c r="C40" s="112"/>
      <c r="D40" s="112"/>
    </row>
    <row r="41" spans="1:4" ht="12.75">
      <c r="A41" s="118" t="s">
        <v>14</v>
      </c>
      <c r="B41" s="119"/>
      <c r="C41" s="112"/>
      <c r="D41" s="112"/>
    </row>
    <row r="42" spans="1:4" ht="12.75">
      <c r="A42" s="118" t="s">
        <v>39</v>
      </c>
      <c r="B42" s="119"/>
      <c r="C42" s="102" t="s">
        <v>40</v>
      </c>
      <c r="D42" s="102"/>
    </row>
    <row r="43" spans="1:4" ht="14.25" customHeight="1">
      <c r="A43" s="120" t="s">
        <v>138</v>
      </c>
      <c r="B43" s="120"/>
      <c r="C43" s="113"/>
      <c r="D43" s="113"/>
    </row>
    <row r="44" spans="1:4" ht="12.75" customHeight="1">
      <c r="A44" s="115"/>
      <c r="B44" s="115"/>
      <c r="C44" s="114"/>
      <c r="D44" s="114"/>
    </row>
    <row r="45" spans="1:2" ht="12.75">
      <c r="A45" s="23"/>
      <c r="B45" s="23"/>
    </row>
    <row r="46" spans="1:2" ht="12.75">
      <c r="A46" s="23"/>
      <c r="B46" s="23"/>
    </row>
    <row r="47" spans="1:2" ht="12.75">
      <c r="A47" s="23"/>
      <c r="B47" s="23"/>
    </row>
    <row r="48" spans="1:2" ht="12.75">
      <c r="A48" s="23"/>
      <c r="B48" s="23"/>
    </row>
    <row r="49" spans="1:2" ht="12.75">
      <c r="A49" s="23"/>
      <c r="B49" s="23"/>
    </row>
    <row r="50" spans="1:2" ht="12.75">
      <c r="A50" s="23"/>
      <c r="B50" s="23"/>
    </row>
    <row r="51" spans="1:2" ht="12.75">
      <c r="A51" s="23"/>
      <c r="B51" s="23"/>
    </row>
    <row r="52" spans="1:2" ht="12.75">
      <c r="A52" s="23"/>
      <c r="B52" s="23"/>
    </row>
    <row r="53" spans="1:2" ht="12.75">
      <c r="A53" s="23"/>
      <c r="B53" s="23"/>
    </row>
    <row r="54" spans="1:2" ht="12.75">
      <c r="A54" s="23"/>
      <c r="B54" s="23"/>
    </row>
    <row r="55" spans="1:2" ht="12.75">
      <c r="A55" s="23"/>
      <c r="B55" s="23"/>
    </row>
    <row r="56" spans="1:2" ht="12.75">
      <c r="A56" s="23"/>
      <c r="B56" s="23"/>
    </row>
    <row r="57" spans="1:2" ht="12.75">
      <c r="A57" s="23"/>
      <c r="B57" s="23"/>
    </row>
    <row r="58" spans="1:2" ht="12.75">
      <c r="A58" s="23"/>
      <c r="B58" s="23"/>
    </row>
    <row r="59" spans="1:2" ht="12.75">
      <c r="A59" s="23"/>
      <c r="B59" s="23"/>
    </row>
    <row r="60" spans="1:2" ht="12.75">
      <c r="A60" s="23"/>
      <c r="B60" s="23"/>
    </row>
    <row r="61" spans="1:2" ht="12.75">
      <c r="A61" s="23"/>
      <c r="B61" s="23"/>
    </row>
    <row r="62" spans="1:2" ht="12.75">
      <c r="A62" s="23"/>
      <c r="B62" s="23"/>
    </row>
    <row r="63" spans="1:2" ht="12.75">
      <c r="A63" s="23"/>
      <c r="B63" s="23"/>
    </row>
    <row r="64" spans="1:2" ht="12.75">
      <c r="A64" s="23"/>
      <c r="B64" s="23"/>
    </row>
    <row r="65" spans="1:2" ht="12.75">
      <c r="A65" s="23"/>
      <c r="B65" s="23"/>
    </row>
    <row r="66" spans="1:2" ht="12.75">
      <c r="A66" s="23"/>
      <c r="B66" s="23"/>
    </row>
    <row r="67" spans="1:2" ht="12.75">
      <c r="A67" s="23"/>
      <c r="B67" s="23"/>
    </row>
    <row r="68" spans="1:2" ht="12.75">
      <c r="A68" s="23"/>
      <c r="B68" s="23"/>
    </row>
    <row r="69" spans="1:2" ht="12.75">
      <c r="A69" s="23"/>
      <c r="B69" s="23"/>
    </row>
    <row r="70" spans="1:2" ht="12.75">
      <c r="A70" s="23"/>
      <c r="B70" s="23"/>
    </row>
    <row r="71" spans="1:2" ht="12.75">
      <c r="A71" s="23"/>
      <c r="B71" s="23"/>
    </row>
    <row r="72" spans="1:2" ht="12.75">
      <c r="A72" s="23"/>
      <c r="B72" s="23"/>
    </row>
    <row r="73" spans="1:2" ht="12.75">
      <c r="A73" s="23"/>
      <c r="B73" s="23"/>
    </row>
  </sheetData>
  <mergeCells count="66">
    <mergeCell ref="A3:D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5"/>
    <mergeCell ref="C14:D15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C28:D29"/>
    <mergeCell ref="A25:B25"/>
    <mergeCell ref="C25:D25"/>
    <mergeCell ref="A26:B26"/>
    <mergeCell ref="C26:D26"/>
    <mergeCell ref="A16:B17"/>
    <mergeCell ref="C16:D17"/>
    <mergeCell ref="A34:B34"/>
    <mergeCell ref="A35:B35"/>
    <mergeCell ref="A33:D33"/>
    <mergeCell ref="C34:D34"/>
    <mergeCell ref="C35:D35"/>
    <mergeCell ref="A27:B27"/>
    <mergeCell ref="C27:D27"/>
    <mergeCell ref="A28:B29"/>
    <mergeCell ref="A36:B36"/>
    <mergeCell ref="A37:B37"/>
    <mergeCell ref="A38:B38"/>
    <mergeCell ref="A39:B39"/>
    <mergeCell ref="A44:B44"/>
    <mergeCell ref="A40:B40"/>
    <mergeCell ref="A41:B41"/>
    <mergeCell ref="A42:B42"/>
    <mergeCell ref="A43:B43"/>
    <mergeCell ref="C36:D36"/>
    <mergeCell ref="C37:D37"/>
    <mergeCell ref="C38:D38"/>
    <mergeCell ref="C39:D39"/>
    <mergeCell ref="C40:D40"/>
    <mergeCell ref="C41:D41"/>
    <mergeCell ref="C43:D43"/>
    <mergeCell ref="C44:D44"/>
    <mergeCell ref="C42:D42"/>
  </mergeCells>
  <printOptions/>
  <pageMargins left="0.75" right="0.75" top="0.54" bottom="1" header="0.43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6"/>
  <sheetViews>
    <sheetView zoomScaleSheetLayoutView="85" workbookViewId="0" topLeftCell="A35">
      <selection activeCell="C63" sqref="C63"/>
    </sheetView>
  </sheetViews>
  <sheetFormatPr defaultColWidth="9.00390625" defaultRowHeight="12.75"/>
  <cols>
    <col min="1" max="1" width="6.125" style="0" customWidth="1"/>
    <col min="2" max="2" width="70.125" style="0" customWidth="1"/>
    <col min="3" max="3" width="51.625" style="0" customWidth="1"/>
  </cols>
  <sheetData>
    <row r="1" ht="12.75">
      <c r="C1" s="48" t="s">
        <v>142</v>
      </c>
    </row>
    <row r="3" spans="1:3" ht="24.75" customHeight="1">
      <c r="A3" s="108" t="s">
        <v>145</v>
      </c>
      <c r="B3" s="108"/>
      <c r="C3" s="108"/>
    </row>
    <row r="4" spans="2:3" ht="12.75">
      <c r="B4" s="7"/>
      <c r="C4" s="7"/>
    </row>
    <row r="5" spans="1:3" ht="56.25" customHeight="1">
      <c r="A5" s="102" t="s">
        <v>7</v>
      </c>
      <c r="B5" s="102"/>
      <c r="C5" s="16" t="str">
        <f>'1.1. Тарифы пр-во'!C5</f>
        <v>ООО "Газпром трансгаз Екатеринбург"
Управление Уралавтогаз
(котельная АГНКС-1 г. Екатеринбург, ул. Энергетиков,19)</v>
      </c>
    </row>
    <row r="6" spans="1:3" ht="12.75">
      <c r="A6" s="127" t="s">
        <v>8</v>
      </c>
      <c r="B6" s="127"/>
      <c r="C6" s="16">
        <f>'1.1. Тарифы пр-во'!C6</f>
        <v>6608007434</v>
      </c>
    </row>
    <row r="7" spans="1:3" ht="12.75">
      <c r="A7" s="127" t="s">
        <v>9</v>
      </c>
      <c r="B7" s="127"/>
      <c r="C7" s="16">
        <f>'1.1. Тарифы пр-во'!C7</f>
        <v>667332004</v>
      </c>
    </row>
    <row r="8" spans="1:3" ht="12.75">
      <c r="A8" s="127" t="s">
        <v>37</v>
      </c>
      <c r="B8" s="127"/>
      <c r="C8" s="16" t="str">
        <f>'1.1. Тарифы пр-во'!C8</f>
        <v>620219, г. Екатеринбург, а/я 63, ул. К.Цеткин, 14</v>
      </c>
    </row>
    <row r="9" spans="1:3" ht="14.25" customHeight="1">
      <c r="A9" s="127" t="s">
        <v>46</v>
      </c>
      <c r="B9" s="127"/>
      <c r="C9" s="16" t="s">
        <v>143</v>
      </c>
    </row>
    <row r="10" spans="2:3" ht="12.75">
      <c r="B10" s="7"/>
      <c r="C10" s="30"/>
    </row>
    <row r="11" spans="2:3" ht="12.75">
      <c r="B11" s="9"/>
      <c r="C11" s="9"/>
    </row>
    <row r="12" spans="1:3" ht="12.75">
      <c r="A12" s="41" t="s">
        <v>148</v>
      </c>
      <c r="B12" s="11" t="s">
        <v>47</v>
      </c>
      <c r="C12" s="12" t="s">
        <v>40</v>
      </c>
    </row>
    <row r="13" spans="1:3" ht="25.5">
      <c r="A13" s="41"/>
      <c r="B13" s="55" t="s">
        <v>144</v>
      </c>
      <c r="C13" s="13" t="s">
        <v>279</v>
      </c>
    </row>
    <row r="14" spans="1:3" ht="12.75">
      <c r="A14" s="41" t="s">
        <v>78</v>
      </c>
      <c r="B14" s="3" t="s">
        <v>149</v>
      </c>
      <c r="C14" s="38">
        <f>'3 Топливо'!D26</f>
        <v>367.256875</v>
      </c>
    </row>
    <row r="15" spans="1:3" ht="25.5">
      <c r="A15" s="41" t="s">
        <v>107</v>
      </c>
      <c r="B15" s="3" t="s">
        <v>283</v>
      </c>
      <c r="C15" s="38">
        <f>C16*C17</f>
        <v>0.211242</v>
      </c>
    </row>
    <row r="16" spans="1:3" ht="12.75">
      <c r="A16" s="41" t="s">
        <v>152</v>
      </c>
      <c r="B16" s="35" t="s">
        <v>151</v>
      </c>
      <c r="C16" s="37">
        <v>18.53</v>
      </c>
    </row>
    <row r="17" spans="1:3" ht="12.75">
      <c r="A17" s="41" t="s">
        <v>153</v>
      </c>
      <c r="B17" s="35" t="s">
        <v>154</v>
      </c>
      <c r="C17" s="80">
        <v>0.0114</v>
      </c>
    </row>
    <row r="18" spans="1:3" ht="12.75">
      <c r="A18" s="41" t="s">
        <v>155</v>
      </c>
      <c r="B18" s="3" t="s">
        <v>156</v>
      </c>
      <c r="C18" s="37">
        <v>0</v>
      </c>
    </row>
    <row r="19" spans="1:3" ht="12.75">
      <c r="A19" s="41" t="s">
        <v>157</v>
      </c>
      <c r="B19" s="3" t="s">
        <v>159</v>
      </c>
      <c r="C19" s="38">
        <v>0</v>
      </c>
    </row>
    <row r="20" spans="1:3" ht="12.75">
      <c r="A20" s="41" t="s">
        <v>158</v>
      </c>
      <c r="B20" s="35" t="s">
        <v>162</v>
      </c>
      <c r="C20" s="37">
        <v>0</v>
      </c>
    </row>
    <row r="21" spans="1:3" ht="12.75">
      <c r="A21" s="41" t="s">
        <v>163</v>
      </c>
      <c r="B21" s="35" t="s">
        <v>271</v>
      </c>
      <c r="C21" s="37">
        <v>0</v>
      </c>
    </row>
    <row r="22" spans="1:3" ht="12.75">
      <c r="A22" s="41" t="s">
        <v>160</v>
      </c>
      <c r="B22" s="3" t="s">
        <v>161</v>
      </c>
      <c r="C22" s="37">
        <v>0</v>
      </c>
    </row>
    <row r="23" spans="1:3" ht="12.75">
      <c r="A23" s="41" t="s">
        <v>164</v>
      </c>
      <c r="B23" s="3" t="s">
        <v>180</v>
      </c>
      <c r="C23" s="37">
        <v>0</v>
      </c>
    </row>
    <row r="24" spans="1:3" ht="12.75">
      <c r="A24" s="41" t="s">
        <v>166</v>
      </c>
      <c r="B24" s="3" t="s">
        <v>167</v>
      </c>
      <c r="C24" s="37">
        <v>136.01</v>
      </c>
    </row>
    <row r="25" spans="1:3" ht="12.75">
      <c r="A25" s="41" t="s">
        <v>165</v>
      </c>
      <c r="B25" s="35" t="s">
        <v>168</v>
      </c>
      <c r="C25" s="37"/>
    </row>
    <row r="26" spans="1:3" ht="12.75">
      <c r="A26" s="41" t="s">
        <v>169</v>
      </c>
      <c r="B26" s="35" t="s">
        <v>170</v>
      </c>
      <c r="C26" s="37"/>
    </row>
    <row r="27" spans="1:3" ht="38.25">
      <c r="A27" s="41" t="s">
        <v>171</v>
      </c>
      <c r="B27" s="3" t="s">
        <v>172</v>
      </c>
      <c r="C27" s="37"/>
    </row>
    <row r="28" spans="1:3" ht="25.5">
      <c r="A28" s="41" t="s">
        <v>173</v>
      </c>
      <c r="B28" s="3" t="s">
        <v>150</v>
      </c>
      <c r="C28" s="38">
        <f>C29*C30</f>
        <v>54.36</v>
      </c>
    </row>
    <row r="29" spans="1:3" ht="12.75">
      <c r="A29" s="41" t="s">
        <v>174</v>
      </c>
      <c r="B29" s="35" t="s">
        <v>273</v>
      </c>
      <c r="C29" s="37">
        <v>3.02</v>
      </c>
    </row>
    <row r="30" spans="1:3" ht="12.75">
      <c r="A30" s="41" t="s">
        <v>175</v>
      </c>
      <c r="B30" s="35" t="s">
        <v>272</v>
      </c>
      <c r="C30" s="38">
        <v>18</v>
      </c>
    </row>
    <row r="31" spans="1:3" ht="12.75">
      <c r="A31" s="41" t="s">
        <v>176</v>
      </c>
      <c r="B31" s="3" t="s">
        <v>177</v>
      </c>
      <c r="C31" s="37">
        <v>267.98</v>
      </c>
    </row>
    <row r="32" spans="1:3" ht="12.75">
      <c r="A32" s="41"/>
      <c r="B32" s="35" t="s">
        <v>48</v>
      </c>
      <c r="C32" s="37"/>
    </row>
    <row r="33" spans="1:3" ht="12.75">
      <c r="A33" s="41" t="s">
        <v>178</v>
      </c>
      <c r="B33" s="3" t="s">
        <v>179</v>
      </c>
      <c r="C33" s="37">
        <v>166.59</v>
      </c>
    </row>
    <row r="34" spans="1:3" ht="12.75">
      <c r="A34" s="41"/>
      <c r="B34" s="35" t="s">
        <v>49</v>
      </c>
      <c r="C34" s="4"/>
    </row>
    <row r="35" spans="1:3" ht="12.75">
      <c r="A35" s="41" t="s">
        <v>181</v>
      </c>
      <c r="B35" s="36" t="s">
        <v>182</v>
      </c>
      <c r="C35" s="37"/>
    </row>
    <row r="36" spans="1:3" ht="12.75">
      <c r="A36" s="41" t="s">
        <v>183</v>
      </c>
      <c r="B36" s="56" t="s">
        <v>184</v>
      </c>
      <c r="C36" s="37"/>
    </row>
    <row r="37" spans="1:3" ht="12.75">
      <c r="A37" s="41" t="s">
        <v>185</v>
      </c>
      <c r="B37" s="41" t="s">
        <v>187</v>
      </c>
      <c r="C37" s="37"/>
    </row>
    <row r="38" spans="1:3" ht="12.75">
      <c r="A38" s="41" t="s">
        <v>186</v>
      </c>
      <c r="B38" s="41" t="s">
        <v>188</v>
      </c>
      <c r="C38" s="37"/>
    </row>
    <row r="39" spans="1:3" ht="12.75">
      <c r="A39" s="41" t="s">
        <v>189</v>
      </c>
      <c r="B39" s="41" t="s">
        <v>190</v>
      </c>
      <c r="C39" s="37">
        <v>0</v>
      </c>
    </row>
    <row r="40" spans="1:3" ht="25.5">
      <c r="A40" s="41" t="s">
        <v>191</v>
      </c>
      <c r="B40" s="76" t="s">
        <v>192</v>
      </c>
      <c r="C40" s="38">
        <f>C14+C18++C15+C19+C22+C23+C24+C27+C28+C31+C33+C35+C36+C39</f>
        <v>992.4081170000001</v>
      </c>
    </row>
    <row r="41" spans="1:3" ht="25.5">
      <c r="A41" s="41" t="s">
        <v>194</v>
      </c>
      <c r="B41" s="36" t="s">
        <v>193</v>
      </c>
      <c r="C41" s="41"/>
    </row>
    <row r="42" spans="1:3" ht="12.75">
      <c r="A42" s="41" t="s">
        <v>195</v>
      </c>
      <c r="B42" s="77" t="s">
        <v>196</v>
      </c>
      <c r="C42" s="37"/>
    </row>
    <row r="43" spans="1:3" ht="38.25">
      <c r="A43" s="41" t="s">
        <v>197</v>
      </c>
      <c r="B43" s="35" t="s">
        <v>50</v>
      </c>
      <c r="C43" s="37"/>
    </row>
    <row r="44" spans="1:3" ht="12.75">
      <c r="A44" s="41" t="s">
        <v>198</v>
      </c>
      <c r="B44" s="57" t="s">
        <v>199</v>
      </c>
      <c r="C44" s="38">
        <f>'1.1. Тарифы пр-во'!C17*'2 Показатели'!C52</f>
        <v>992.5784599999998</v>
      </c>
    </row>
    <row r="45" spans="1:3" ht="12.75">
      <c r="A45" s="41" t="s">
        <v>201</v>
      </c>
      <c r="B45" s="3" t="s">
        <v>200</v>
      </c>
      <c r="C45" s="37"/>
    </row>
    <row r="46" spans="1:3" ht="12.75">
      <c r="A46" s="58" t="s">
        <v>202</v>
      </c>
      <c r="B46" s="3" t="s">
        <v>51</v>
      </c>
      <c r="C46" s="37"/>
    </row>
    <row r="47" spans="1:3" ht="25.5">
      <c r="A47" s="41" t="s">
        <v>203</v>
      </c>
      <c r="B47" s="3" t="s">
        <v>204</v>
      </c>
      <c r="C47" s="37"/>
    </row>
    <row r="48" spans="1:3" ht="12.75">
      <c r="A48" s="41" t="s">
        <v>206</v>
      </c>
      <c r="B48" s="3" t="s">
        <v>205</v>
      </c>
      <c r="C48" s="42">
        <v>0.86</v>
      </c>
    </row>
    <row r="49" spans="1:3" ht="12.75">
      <c r="A49" s="41" t="s">
        <v>207</v>
      </c>
      <c r="B49" s="3" t="s">
        <v>208</v>
      </c>
      <c r="C49" s="43">
        <v>0.51</v>
      </c>
    </row>
    <row r="50" spans="1:3" ht="12.75">
      <c r="A50" s="41" t="s">
        <v>210</v>
      </c>
      <c r="B50" s="34" t="s">
        <v>209</v>
      </c>
      <c r="C50" s="44">
        <f>((C52+(C52*0.0009))*100)/99</f>
        <v>0.971580707070707</v>
      </c>
    </row>
    <row r="51" spans="1:3" ht="12.75">
      <c r="A51" s="41" t="s">
        <v>212</v>
      </c>
      <c r="B51" s="36" t="s">
        <v>211</v>
      </c>
      <c r="C51" s="43"/>
    </row>
    <row r="52" spans="1:3" ht="25.5">
      <c r="A52" s="41" t="s">
        <v>214</v>
      </c>
      <c r="B52" s="34" t="s">
        <v>213</v>
      </c>
      <c r="C52" s="44">
        <v>0.961</v>
      </c>
    </row>
    <row r="53" spans="1:3" ht="12.75">
      <c r="A53" s="41" t="s">
        <v>215</v>
      </c>
      <c r="B53" s="24" t="s">
        <v>52</v>
      </c>
      <c r="C53" s="40">
        <v>0.961</v>
      </c>
    </row>
    <row r="54" spans="1:3" ht="12.75">
      <c r="A54" s="41" t="s">
        <v>216</v>
      </c>
      <c r="B54" s="24" t="s">
        <v>53</v>
      </c>
      <c r="C54" s="40"/>
    </row>
    <row r="55" spans="1:3" ht="25.5">
      <c r="A55" s="41" t="s">
        <v>218</v>
      </c>
      <c r="B55" s="34" t="s">
        <v>217</v>
      </c>
      <c r="C55" s="44">
        <v>0.09</v>
      </c>
    </row>
    <row r="56" spans="1:3" ht="25.5">
      <c r="A56" s="41" t="s">
        <v>220</v>
      </c>
      <c r="B56" s="3" t="s">
        <v>219</v>
      </c>
      <c r="C56" s="40"/>
    </row>
    <row r="57" spans="1:3" ht="25.5">
      <c r="A57" s="41" t="s">
        <v>221</v>
      </c>
      <c r="B57" s="3" t="s">
        <v>222</v>
      </c>
      <c r="C57" s="40">
        <f>60*2/1000</f>
        <v>0.12</v>
      </c>
    </row>
    <row r="58" spans="1:3" ht="12.75">
      <c r="A58" s="41" t="s">
        <v>223</v>
      </c>
      <c r="B58" s="3" t="s">
        <v>224</v>
      </c>
      <c r="C58" s="4"/>
    </row>
    <row r="59" spans="1:3" ht="12.75">
      <c r="A59" s="41" t="s">
        <v>226</v>
      </c>
      <c r="B59" s="3" t="s">
        <v>225</v>
      </c>
      <c r="C59" s="4">
        <v>1</v>
      </c>
    </row>
    <row r="60" spans="1:3" ht="12.75">
      <c r="A60" s="41" t="s">
        <v>228</v>
      </c>
      <c r="B60" s="3" t="s">
        <v>227</v>
      </c>
      <c r="C60" s="4"/>
    </row>
    <row r="61" spans="1:3" ht="25.5">
      <c r="A61" s="41" t="s">
        <v>230</v>
      </c>
      <c r="B61" s="3" t="s">
        <v>229</v>
      </c>
      <c r="C61" s="4">
        <v>0</v>
      </c>
    </row>
    <row r="62" spans="1:3" ht="25.5">
      <c r="A62" s="41" t="s">
        <v>231</v>
      </c>
      <c r="B62" s="3" t="s">
        <v>232</v>
      </c>
      <c r="C62" s="39">
        <f>'3 Топливо'!B14*(7992/7000)/(C52+(C52/100*C55))</f>
        <v>157.27483439425106</v>
      </c>
    </row>
    <row r="63" spans="1:3" ht="25.5">
      <c r="A63" s="41" t="s">
        <v>233</v>
      </c>
      <c r="B63" s="3" t="s">
        <v>234</v>
      </c>
      <c r="C63" s="39">
        <f>C30/C50</f>
        <v>18.526510323851095</v>
      </c>
    </row>
    <row r="64" spans="1:3" ht="25.5">
      <c r="A64" s="41" t="s">
        <v>235</v>
      </c>
      <c r="B64" s="3" t="s">
        <v>236</v>
      </c>
      <c r="C64" s="45"/>
    </row>
    <row r="65" spans="1:3" ht="25.5">
      <c r="A65" s="41" t="s">
        <v>238</v>
      </c>
      <c r="B65" s="3" t="s">
        <v>237</v>
      </c>
      <c r="C65" s="40"/>
    </row>
    <row r="66" spans="1:3" ht="36.75" customHeight="1">
      <c r="A66" s="41"/>
      <c r="B66" s="36" t="s">
        <v>120</v>
      </c>
      <c r="C66" s="24" t="s">
        <v>127</v>
      </c>
    </row>
  </sheetData>
  <mergeCells count="6">
    <mergeCell ref="A3:C3"/>
    <mergeCell ref="A8:B8"/>
    <mergeCell ref="A9:B9"/>
    <mergeCell ref="A5:B5"/>
    <mergeCell ref="A6:B6"/>
    <mergeCell ref="A7:B7"/>
  </mergeCells>
  <dataValidations count="3">
    <dataValidation type="decimal" allowBlank="1" showInputMessage="1" showErrorMessage="1" sqref="C55 C57">
      <formula1>-99999999999</formula1>
      <formula2>999999999999</formula2>
    </dataValidation>
    <dataValidation type="decimal" allowBlank="1" showInputMessage="1" showErrorMessage="1" sqref="C49:C50 C53">
      <formula1>-999999999999</formula1>
      <formula2>999999999999</formula2>
    </dataValidation>
    <dataValidation type="textLength" operator="lessThanOrEqual" allowBlank="1" showInputMessage="1" showErrorMessage="1" sqref="C66">
      <formula1>300</formula1>
    </dataValidation>
  </dataValidations>
  <printOptions horizontalCentered="1"/>
  <pageMargins left="0.4330708661417323" right="0.5118110236220472" top="0.43" bottom="0.2362204724409449" header="0.2755905511811024" footer="0.196850393700787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4">
      <selection activeCell="B18" sqref="B18"/>
    </sheetView>
  </sheetViews>
  <sheetFormatPr defaultColWidth="9.00390625" defaultRowHeight="12.75"/>
  <cols>
    <col min="1" max="1" width="54.00390625" style="0" customWidth="1"/>
    <col min="2" max="2" width="14.75390625" style="0" customWidth="1"/>
    <col min="3" max="3" width="15.625" style="0" customWidth="1"/>
    <col min="4" max="4" width="16.375" style="0" customWidth="1"/>
    <col min="5" max="5" width="13.75390625" style="0" customWidth="1"/>
  </cols>
  <sheetData>
    <row r="1" ht="12.75">
      <c r="B1" s="48" t="s">
        <v>146</v>
      </c>
    </row>
    <row r="3" spans="1:2" ht="34.5" customHeight="1">
      <c r="A3" s="122" t="s">
        <v>147</v>
      </c>
      <c r="B3" s="122"/>
    </row>
    <row r="4" spans="1:5" ht="54.75" customHeight="1">
      <c r="A4" s="3" t="s">
        <v>7</v>
      </c>
      <c r="B4" s="104" t="str">
        <f>'2 Показатели'!C5</f>
        <v>ООО "Газпром трансгаз Екатеринбург"
Управление Уралавтогаз
(котельная АГНКС-1 г. Екатеринбург, ул. Энергетиков,19)</v>
      </c>
      <c r="C4" s="105"/>
      <c r="D4" s="105"/>
      <c r="E4" s="106"/>
    </row>
    <row r="5" spans="1:5" ht="12.75">
      <c r="A5" s="3" t="s">
        <v>8</v>
      </c>
      <c r="B5" s="104">
        <f>'2 Показатели'!C6</f>
        <v>6608007434</v>
      </c>
      <c r="C5" s="105"/>
      <c r="D5" s="105"/>
      <c r="E5" s="106"/>
    </row>
    <row r="6" spans="1:5" ht="12.75">
      <c r="A6" s="3" t="s">
        <v>9</v>
      </c>
      <c r="B6" s="104">
        <f>'2 Показатели'!C7</f>
        <v>667332004</v>
      </c>
      <c r="C6" s="105"/>
      <c r="D6" s="105"/>
      <c r="E6" s="106"/>
    </row>
    <row r="7" spans="1:5" ht="14.25" customHeight="1">
      <c r="A7" s="3" t="s">
        <v>37</v>
      </c>
      <c r="B7" s="104" t="str">
        <f>'2 Показатели'!C8</f>
        <v>620219, г. Екатеринбург, а/я 63, ул. К.Цеткин, 14</v>
      </c>
      <c r="C7" s="105"/>
      <c r="D7" s="105"/>
      <c r="E7" s="106"/>
    </row>
    <row r="8" spans="1:5" ht="15" customHeight="1">
      <c r="A8" s="3" t="s">
        <v>46</v>
      </c>
      <c r="B8" s="104" t="str">
        <f>'2 Показатели'!C9</f>
        <v>Утверждено РЭК план на 2012 г.</v>
      </c>
      <c r="C8" s="105"/>
      <c r="D8" s="105"/>
      <c r="E8" s="106"/>
    </row>
    <row r="9" spans="1:2" ht="22.5" customHeight="1">
      <c r="A9" s="9"/>
      <c r="B9" s="9"/>
    </row>
    <row r="10" spans="1:5" ht="40.5" customHeight="1">
      <c r="A10" s="11" t="s">
        <v>239</v>
      </c>
      <c r="B10" s="59" t="s">
        <v>240</v>
      </c>
      <c r="C10" s="59" t="s">
        <v>282</v>
      </c>
      <c r="D10" s="59" t="s">
        <v>64</v>
      </c>
      <c r="E10" s="59" t="s">
        <v>241</v>
      </c>
    </row>
    <row r="11" spans="1:5" ht="12.75">
      <c r="A11" s="20" t="s">
        <v>54</v>
      </c>
      <c r="B11" s="72"/>
      <c r="C11" s="73"/>
      <c r="D11" s="73"/>
      <c r="E11" s="73"/>
    </row>
    <row r="12" spans="1:5" ht="12.75">
      <c r="A12" s="20" t="s">
        <v>55</v>
      </c>
      <c r="B12" s="72"/>
      <c r="C12" s="73"/>
      <c r="D12" s="73"/>
      <c r="E12" s="73"/>
    </row>
    <row r="13" spans="1:5" ht="12.75">
      <c r="A13" s="60" t="s">
        <v>56</v>
      </c>
      <c r="B13" s="72"/>
      <c r="C13" s="73"/>
      <c r="D13" s="73"/>
      <c r="E13" s="73"/>
    </row>
    <row r="14" spans="1:5" ht="12.75">
      <c r="A14" s="60" t="s">
        <v>57</v>
      </c>
      <c r="B14" s="72">
        <v>132.5</v>
      </c>
      <c r="C14" s="73">
        <v>2771.75</v>
      </c>
      <c r="D14" s="73">
        <f>C14*B14/1000</f>
        <v>367.256875</v>
      </c>
      <c r="E14" s="73"/>
    </row>
    <row r="15" spans="1:5" ht="12.75">
      <c r="A15" s="61" t="s">
        <v>58</v>
      </c>
      <c r="B15" s="72"/>
      <c r="C15" s="73"/>
      <c r="D15" s="73"/>
      <c r="E15" s="73"/>
    </row>
    <row r="16" spans="1:5" ht="12.75">
      <c r="A16" s="20" t="s">
        <v>59</v>
      </c>
      <c r="B16" s="72"/>
      <c r="C16" s="73"/>
      <c r="D16" s="73"/>
      <c r="E16" s="73"/>
    </row>
    <row r="17" spans="1:5" ht="12.75">
      <c r="A17" s="20" t="s">
        <v>60</v>
      </c>
      <c r="B17" s="72"/>
      <c r="C17" s="73"/>
      <c r="D17" s="73"/>
      <c r="E17" s="73"/>
    </row>
    <row r="18" spans="1:5" ht="12.75">
      <c r="A18" s="20" t="s">
        <v>61</v>
      </c>
      <c r="B18" s="72"/>
      <c r="C18" s="73"/>
      <c r="D18" s="73"/>
      <c r="E18" s="73"/>
    </row>
    <row r="19" spans="1:5" ht="12.75">
      <c r="A19" s="20" t="s">
        <v>62</v>
      </c>
      <c r="B19" s="72"/>
      <c r="C19" s="73"/>
      <c r="D19" s="73"/>
      <c r="E19" s="73"/>
    </row>
    <row r="20" spans="1:5" ht="12.75">
      <c r="A20" s="62" t="s">
        <v>242</v>
      </c>
      <c r="B20" s="72"/>
      <c r="C20" s="73"/>
      <c r="D20" s="73"/>
      <c r="E20" s="73"/>
    </row>
    <row r="21" spans="1:5" ht="12.75">
      <c r="A21" s="62" t="s">
        <v>243</v>
      </c>
      <c r="B21" s="72"/>
      <c r="C21" s="73"/>
      <c r="D21" s="73"/>
      <c r="E21" s="73"/>
    </row>
    <row r="22" spans="1:5" ht="12.75">
      <c r="A22" s="62" t="s">
        <v>244</v>
      </c>
      <c r="B22" s="72"/>
      <c r="C22" s="73"/>
      <c r="D22" s="73"/>
      <c r="E22" s="73"/>
    </row>
    <row r="23" spans="1:5" ht="12.75">
      <c r="A23" s="62" t="s">
        <v>245</v>
      </c>
      <c r="B23" s="72"/>
      <c r="C23" s="73"/>
      <c r="D23" s="73"/>
      <c r="E23" s="73"/>
    </row>
    <row r="24" spans="1:5" ht="12.75">
      <c r="A24" s="20" t="s">
        <v>63</v>
      </c>
      <c r="B24" s="72"/>
      <c r="C24" s="73"/>
      <c r="D24" s="73"/>
      <c r="E24" s="73"/>
    </row>
    <row r="25" spans="1:5" ht="11.25" customHeight="1">
      <c r="A25" s="20" t="s">
        <v>246</v>
      </c>
      <c r="B25" s="74"/>
      <c r="C25" s="73"/>
      <c r="D25" s="73"/>
      <c r="E25" s="73"/>
    </row>
    <row r="26" spans="1:5" ht="12.75">
      <c r="A26" s="63" t="s">
        <v>247</v>
      </c>
      <c r="B26" s="75">
        <f>SUM(B11:B25)</f>
        <v>132.5</v>
      </c>
      <c r="C26" s="75">
        <f>SUM(C11:C25)</f>
        <v>2771.75</v>
      </c>
      <c r="D26" s="75">
        <f>SUM(D11:D25)</f>
        <v>367.256875</v>
      </c>
      <c r="E26" s="75">
        <f>SUM(E11:E25)</f>
        <v>0</v>
      </c>
    </row>
    <row r="27" spans="1:2" ht="12.75">
      <c r="A27" s="128"/>
      <c r="B27" s="128"/>
    </row>
  </sheetData>
  <mergeCells count="7">
    <mergeCell ref="A3:B3"/>
    <mergeCell ref="A27:B27"/>
    <mergeCell ref="B4:E4"/>
    <mergeCell ref="B5:E5"/>
    <mergeCell ref="B6:E6"/>
    <mergeCell ref="B7:E7"/>
    <mergeCell ref="B8:E8"/>
  </mergeCells>
  <printOptions horizontalCentered="1"/>
  <pageMargins left="0.7874015748031497" right="0.35433070866141736" top="0.49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5" sqref="A5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ht="12.75">
      <c r="B1" s="48" t="s">
        <v>249</v>
      </c>
    </row>
    <row r="3" spans="1:3" ht="12.75">
      <c r="A3" s="108" t="s">
        <v>248</v>
      </c>
      <c r="B3" s="108"/>
      <c r="C3" s="6"/>
    </row>
    <row r="4" spans="1:3" ht="53.25" customHeight="1">
      <c r="A4" s="122"/>
      <c r="B4" s="122"/>
      <c r="C4" s="6"/>
    </row>
    <row r="5" spans="1:3" ht="67.5" customHeight="1">
      <c r="A5" s="5" t="s">
        <v>7</v>
      </c>
      <c r="B5" s="16" t="str">
        <f>'2 Показатели'!C5</f>
        <v>ООО "Газпром трансгаз Екатеринбург"
Управление Уралавтогаз
(котельная АГНКС-1 г. Екатеринбург, ул. Энергетиков,19)</v>
      </c>
      <c r="C5" s="6"/>
    </row>
    <row r="6" spans="1:3" ht="12.75">
      <c r="A6" s="5" t="s">
        <v>8</v>
      </c>
      <c r="B6" s="16">
        <f>'2 Показатели'!C6</f>
        <v>6608007434</v>
      </c>
      <c r="C6" s="6"/>
    </row>
    <row r="7" spans="1:3" ht="12.75">
      <c r="A7" s="5" t="s">
        <v>9</v>
      </c>
      <c r="B7" s="16">
        <f>'2 Показатели'!C7</f>
        <v>667332004</v>
      </c>
      <c r="C7" s="6"/>
    </row>
    <row r="8" spans="1:3" ht="25.5">
      <c r="A8" s="5" t="s">
        <v>37</v>
      </c>
      <c r="B8" s="16" t="str">
        <f>'2 Показатели'!C8</f>
        <v>620219, г. Екатеринбург, а/я 63, ул. К.Цеткин, 14</v>
      </c>
      <c r="C8" s="6"/>
    </row>
    <row r="9" spans="1:3" ht="27" customHeight="1">
      <c r="A9" s="18"/>
      <c r="B9" s="18"/>
      <c r="C9" s="6"/>
    </row>
    <row r="10" spans="1:3" ht="12.75">
      <c r="A10" s="4" t="s">
        <v>65</v>
      </c>
      <c r="B10" s="4" t="s">
        <v>40</v>
      </c>
      <c r="C10" s="6"/>
    </row>
    <row r="11" spans="1:3" ht="25.5">
      <c r="A11" s="3" t="s">
        <v>66</v>
      </c>
      <c r="B11" s="4">
        <v>0</v>
      </c>
      <c r="C11" s="6"/>
    </row>
    <row r="12" spans="1:3" ht="38.25">
      <c r="A12" s="3" t="s">
        <v>67</v>
      </c>
      <c r="B12" s="4">
        <v>0</v>
      </c>
      <c r="C12" s="6"/>
    </row>
    <row r="13" spans="1:3" ht="25.5">
      <c r="A13" s="3" t="s">
        <v>68</v>
      </c>
      <c r="B13" s="4">
        <v>0</v>
      </c>
      <c r="C13" s="6"/>
    </row>
    <row r="14" spans="1:3" ht="51">
      <c r="A14" s="3" t="s">
        <v>69</v>
      </c>
      <c r="B14" s="4">
        <v>0</v>
      </c>
      <c r="C14" s="6"/>
    </row>
  </sheetData>
  <mergeCells count="1">
    <mergeCell ref="A3:B4"/>
  </mergeCells>
  <printOptions/>
  <pageMargins left="0.75" right="0.75" top="0.48" bottom="1" header="0.39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22">
      <selection activeCell="C50" sqref="C50:G50"/>
    </sheetView>
  </sheetViews>
  <sheetFormatPr defaultColWidth="9.00390625" defaultRowHeight="12.75"/>
  <cols>
    <col min="1" max="1" width="20.875" style="0" customWidth="1"/>
    <col min="2" max="2" width="29.25390625" style="0" customWidth="1"/>
    <col min="3" max="3" width="20.125" style="0" customWidth="1"/>
    <col min="4" max="5" width="16.75390625" style="0" customWidth="1"/>
    <col min="6" max="12" width="6.625" style="0" customWidth="1"/>
    <col min="13" max="13" width="11.625" style="0" customWidth="1"/>
  </cols>
  <sheetData>
    <row r="1" ht="12.75">
      <c r="E1" s="48" t="s">
        <v>250</v>
      </c>
    </row>
    <row r="3" spans="1:16" ht="46.5" customHeight="1">
      <c r="A3" s="133" t="s">
        <v>251</v>
      </c>
      <c r="B3" s="133"/>
      <c r="C3" s="133"/>
      <c r="D3" s="133"/>
      <c r="E3" s="13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68.25" customHeight="1">
      <c r="A4" s="127" t="s">
        <v>7</v>
      </c>
      <c r="B4" s="127"/>
      <c r="C4" s="101" t="str">
        <f>'2 Показатели'!C5</f>
        <v>ООО "Газпром трансгаз Екатеринбург"
Управление Уралавтогаз
(котельная АГНКС-1 г. Екатеринбург, ул. Энергетиков,19)</v>
      </c>
      <c r="D4" s="101"/>
      <c r="E4" s="10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127" t="s">
        <v>8</v>
      </c>
      <c r="B5" s="127"/>
      <c r="C5" s="101">
        <f>'2 Показатели'!C6</f>
        <v>6608007434</v>
      </c>
      <c r="D5" s="101"/>
      <c r="E5" s="101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127" t="s">
        <v>9</v>
      </c>
      <c r="B6" s="127"/>
      <c r="C6" s="101">
        <f>'2 Показатели'!C7</f>
        <v>667332004</v>
      </c>
      <c r="D6" s="101"/>
      <c r="E6" s="10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 customHeight="1">
      <c r="A7" s="127" t="s">
        <v>37</v>
      </c>
      <c r="B7" s="127"/>
      <c r="C7" s="101" t="str">
        <f>'2 Показатели'!C8</f>
        <v>620219, г. Екатеринбург, а/я 63, ул. К.Цеткин, 14</v>
      </c>
      <c r="D7" s="101"/>
      <c r="E7" s="10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6.5" customHeight="1">
      <c r="A8" s="134" t="s">
        <v>70</v>
      </c>
      <c r="B8" s="134"/>
      <c r="C8" s="102" t="s">
        <v>119</v>
      </c>
      <c r="D8" s="102"/>
      <c r="E8" s="10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25.5" customHeight="1">
      <c r="A9" s="138"/>
      <c r="B9" s="138"/>
      <c r="C9" s="138"/>
      <c r="D9" s="138"/>
      <c r="E9" s="13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6.5" customHeight="1">
      <c r="A10" s="134" t="s">
        <v>71</v>
      </c>
      <c r="B10" s="134"/>
      <c r="C10" s="137"/>
      <c r="D10" s="138"/>
      <c r="E10" s="13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4.25" customHeight="1">
      <c r="A11" s="134" t="s">
        <v>72</v>
      </c>
      <c r="B11" s="134"/>
      <c r="C11" s="137"/>
      <c r="D11" s="138"/>
      <c r="E11" s="13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27" customHeight="1">
      <c r="A12" s="134" t="s">
        <v>73</v>
      </c>
      <c r="B12" s="134"/>
      <c r="C12" s="137"/>
      <c r="D12" s="138"/>
      <c r="E12" s="13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1.75" customHeight="1">
      <c r="A13" s="141"/>
      <c r="B13" s="141"/>
      <c r="C13" s="141"/>
      <c r="D13" s="141"/>
      <c r="E13" s="14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5" customHeight="1">
      <c r="A14" s="136" t="s">
        <v>74</v>
      </c>
      <c r="B14" s="136"/>
      <c r="C14" s="136"/>
      <c r="D14" s="136"/>
      <c r="E14" s="13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2.75">
      <c r="A15" s="140"/>
      <c r="B15" s="140"/>
      <c r="C15" s="140"/>
      <c r="D15" s="140"/>
      <c r="E15" s="14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63.75">
      <c r="A16" s="134" t="s">
        <v>85</v>
      </c>
      <c r="B16" s="134"/>
      <c r="C16" s="134"/>
      <c r="D16" s="16" t="s">
        <v>75</v>
      </c>
      <c r="E16" s="16" t="s">
        <v>76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2.75">
      <c r="A17" s="127" t="s">
        <v>77</v>
      </c>
      <c r="B17" s="127"/>
      <c r="C17" s="127"/>
      <c r="D17" s="64"/>
      <c r="E17" s="6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2.75">
      <c r="A18" s="127" t="s">
        <v>78</v>
      </c>
      <c r="B18" s="127"/>
      <c r="C18" s="127"/>
      <c r="D18" s="64"/>
      <c r="E18" s="6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127" t="s">
        <v>79</v>
      </c>
      <c r="B19" s="127"/>
      <c r="C19" s="127"/>
      <c r="D19" s="64"/>
      <c r="E19" s="6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2.75">
      <c r="A20" s="127" t="s">
        <v>80</v>
      </c>
      <c r="B20" s="127"/>
      <c r="C20" s="127"/>
      <c r="D20" s="64"/>
      <c r="E20" s="6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>
      <c r="A22" s="135" t="s">
        <v>252</v>
      </c>
      <c r="B22" s="135"/>
      <c r="C22" s="135"/>
      <c r="D22" s="135"/>
      <c r="E22" s="13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>
      <c r="A23" s="22"/>
      <c r="B23" s="22"/>
      <c r="C23" s="22"/>
      <c r="D23" s="22"/>
      <c r="E23" s="17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2.75">
      <c r="A24" s="143" t="s">
        <v>85</v>
      </c>
      <c r="B24" s="144" t="s">
        <v>81</v>
      </c>
      <c r="C24" s="144" t="s">
        <v>82</v>
      </c>
      <c r="D24" s="144" t="s">
        <v>83</v>
      </c>
      <c r="E24" s="144" t="s">
        <v>84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40.5" customHeight="1">
      <c r="A25" s="143"/>
      <c r="B25" s="144"/>
      <c r="C25" s="144"/>
      <c r="D25" s="144"/>
      <c r="E25" s="14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.75">
      <c r="A26" s="41"/>
      <c r="B26" s="26" t="s">
        <v>86</v>
      </c>
      <c r="C26" s="27"/>
      <c r="D26" s="27"/>
      <c r="E26" s="6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>
      <c r="A27" s="41"/>
      <c r="B27" s="26" t="s">
        <v>87</v>
      </c>
      <c r="C27" s="27"/>
      <c r="D27" s="27"/>
      <c r="E27" s="6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2.75">
      <c r="A28" s="41"/>
      <c r="B28" s="26" t="s">
        <v>88</v>
      </c>
      <c r="C28" s="27"/>
      <c r="D28" s="27"/>
      <c r="E28" s="6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38.25">
      <c r="A29" s="41"/>
      <c r="B29" s="26" t="s">
        <v>89</v>
      </c>
      <c r="C29" s="27"/>
      <c r="D29" s="27"/>
      <c r="E29" s="6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25.5">
      <c r="A30" s="41"/>
      <c r="B30" s="26" t="s">
        <v>90</v>
      </c>
      <c r="C30" s="27"/>
      <c r="D30" s="27"/>
      <c r="E30" s="6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38.25">
      <c r="A31" s="41"/>
      <c r="B31" s="26" t="s">
        <v>91</v>
      </c>
      <c r="C31" s="27"/>
      <c r="D31" s="27"/>
      <c r="E31" s="64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25.5">
      <c r="A32" s="41"/>
      <c r="B32" s="26" t="s">
        <v>92</v>
      </c>
      <c r="C32" s="19"/>
      <c r="D32" s="4"/>
      <c r="E32" s="6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25.5">
      <c r="A33" s="41"/>
      <c r="B33" s="26" t="s">
        <v>93</v>
      </c>
      <c r="C33" s="19"/>
      <c r="D33" s="4"/>
      <c r="E33" s="6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9.25" customHeight="1">
      <c r="A34" s="41"/>
      <c r="B34" s="26" t="s">
        <v>94</v>
      </c>
      <c r="C34" s="19"/>
      <c r="D34" s="4"/>
      <c r="E34" s="6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7.75" customHeight="1">
      <c r="A35" s="41"/>
      <c r="B35" s="26" t="s">
        <v>95</v>
      </c>
      <c r="C35" s="19"/>
      <c r="D35" s="4"/>
      <c r="E35" s="6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38.25">
      <c r="A36" s="41"/>
      <c r="B36" s="26" t="s">
        <v>96</v>
      </c>
      <c r="C36" s="19"/>
      <c r="D36" s="4"/>
      <c r="E36" s="6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2.75">
      <c r="A37" s="142"/>
      <c r="B37" s="142"/>
      <c r="C37" s="142"/>
      <c r="D37" s="142"/>
      <c r="E37" s="14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2.75">
      <c r="A38" s="114" t="s">
        <v>254</v>
      </c>
      <c r="B38" s="114"/>
      <c r="C38" s="114"/>
      <c r="D38" s="114"/>
      <c r="E38" s="11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2.75">
      <c r="A39" s="145"/>
      <c r="B39" s="145"/>
      <c r="C39" s="145"/>
      <c r="D39" s="145"/>
      <c r="E39" s="145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2.75">
      <c r="A40" s="134" t="s">
        <v>85</v>
      </c>
      <c r="B40" s="134"/>
      <c r="C40" s="134"/>
      <c r="D40" s="104" t="s">
        <v>47</v>
      </c>
      <c r="E40" s="10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>
      <c r="A41" s="127" t="s">
        <v>77</v>
      </c>
      <c r="B41" s="127"/>
      <c r="C41" s="127"/>
      <c r="D41" s="146"/>
      <c r="E41" s="147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2.75">
      <c r="A42" s="127" t="s">
        <v>78</v>
      </c>
      <c r="B42" s="127"/>
      <c r="C42" s="127"/>
      <c r="D42" s="146"/>
      <c r="E42" s="147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2.75">
      <c r="A43" s="127" t="s">
        <v>79</v>
      </c>
      <c r="B43" s="127"/>
      <c r="C43" s="127"/>
      <c r="D43" s="146"/>
      <c r="E43" s="147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2.75">
      <c r="A44" s="127" t="s">
        <v>80</v>
      </c>
      <c r="B44" s="127"/>
      <c r="C44" s="127"/>
      <c r="D44" s="146"/>
      <c r="E44" s="14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>
      <c r="A45" s="65"/>
      <c r="B45" s="66"/>
      <c r="C45" s="67"/>
      <c r="D45" s="46"/>
      <c r="E45" s="47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3.5" thickBot="1">
      <c r="A46" s="2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8" t="s">
        <v>97</v>
      </c>
      <c r="N46" s="23"/>
      <c r="O46" s="23"/>
      <c r="P46" s="23"/>
    </row>
    <row r="47" spans="1:16" ht="12.75">
      <c r="A47" s="131" t="s">
        <v>253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0"/>
      <c r="N47" s="130"/>
      <c r="O47" s="130"/>
      <c r="P47" s="130"/>
    </row>
    <row r="48" spans="1:15" ht="12.75">
      <c r="A48" s="22"/>
      <c r="B48" s="22"/>
      <c r="C48" s="22"/>
      <c r="D48" s="22"/>
      <c r="E48" s="22"/>
      <c r="F48" s="22"/>
      <c r="G48" s="22"/>
      <c r="H48" s="132"/>
      <c r="I48" s="132"/>
      <c r="J48" s="132"/>
      <c r="K48" s="132"/>
      <c r="L48" s="132"/>
      <c r="M48" s="132"/>
      <c r="N48" s="22"/>
      <c r="O48" s="22"/>
    </row>
    <row r="49" spans="1:16" ht="12.75">
      <c r="A49" s="101" t="s">
        <v>85</v>
      </c>
      <c r="B49" s="101" t="s">
        <v>98</v>
      </c>
      <c r="C49" s="102" t="s">
        <v>99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1" t="s">
        <v>76</v>
      </c>
      <c r="N49" s="129"/>
      <c r="O49" s="130"/>
      <c r="P49" s="130"/>
    </row>
    <row r="50" spans="1:16" ht="12.75">
      <c r="A50" s="101"/>
      <c r="B50" s="101"/>
      <c r="C50" s="102" t="s">
        <v>100</v>
      </c>
      <c r="D50" s="102"/>
      <c r="E50" s="102"/>
      <c r="F50" s="102"/>
      <c r="G50" s="102"/>
      <c r="H50" s="102" t="s">
        <v>101</v>
      </c>
      <c r="I50" s="102"/>
      <c r="J50" s="102"/>
      <c r="K50" s="102"/>
      <c r="L50" s="102"/>
      <c r="M50" s="101"/>
      <c r="N50" s="129"/>
      <c r="O50" s="130"/>
      <c r="P50" s="130"/>
    </row>
    <row r="51" spans="1:16" ht="21" customHeight="1">
      <c r="A51" s="101"/>
      <c r="B51" s="101"/>
      <c r="C51" s="5" t="s">
        <v>102</v>
      </c>
      <c r="D51" s="5" t="s">
        <v>103</v>
      </c>
      <c r="E51" s="5" t="s">
        <v>104</v>
      </c>
      <c r="F51" s="5" t="s">
        <v>105</v>
      </c>
      <c r="G51" s="5" t="s">
        <v>106</v>
      </c>
      <c r="H51" s="5" t="s">
        <v>102</v>
      </c>
      <c r="I51" s="5" t="s">
        <v>103</v>
      </c>
      <c r="J51" s="5" t="s">
        <v>104</v>
      </c>
      <c r="K51" s="5" t="s">
        <v>105</v>
      </c>
      <c r="L51" s="5" t="s">
        <v>106</v>
      </c>
      <c r="M51" s="101"/>
      <c r="N51" s="129"/>
      <c r="O51" s="130"/>
      <c r="P51" s="130"/>
    </row>
    <row r="52" spans="1:16" ht="12.75">
      <c r="A52" s="5" t="s">
        <v>102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4"/>
      <c r="N52" s="129"/>
      <c r="O52" s="130"/>
      <c r="P52" s="130"/>
    </row>
    <row r="53" spans="1:16" ht="12.75">
      <c r="A53" s="5" t="s">
        <v>78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"/>
      <c r="N53" s="129"/>
      <c r="O53" s="130"/>
      <c r="P53" s="130"/>
    </row>
    <row r="54" spans="1:16" ht="12.75">
      <c r="A54" s="5" t="s">
        <v>107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4"/>
      <c r="N54" s="129"/>
      <c r="O54" s="130"/>
      <c r="P54" s="130"/>
    </row>
    <row r="55" spans="1:16" ht="12.75">
      <c r="A55" s="5" t="s">
        <v>80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4"/>
      <c r="N55" s="129"/>
      <c r="O55" s="130"/>
      <c r="P55" s="130"/>
    </row>
    <row r="56" spans="1:1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</sheetData>
  <mergeCells count="61">
    <mergeCell ref="A42:C42"/>
    <mergeCell ref="A43:C43"/>
    <mergeCell ref="A44:C44"/>
    <mergeCell ref="A38:E38"/>
    <mergeCell ref="A39:E39"/>
    <mergeCell ref="D40:E40"/>
    <mergeCell ref="D41:E41"/>
    <mergeCell ref="D42:E42"/>
    <mergeCell ref="D43:E43"/>
    <mergeCell ref="D44:E44"/>
    <mergeCell ref="A15:E15"/>
    <mergeCell ref="A13:E13"/>
    <mergeCell ref="A40:C40"/>
    <mergeCell ref="A41:C41"/>
    <mergeCell ref="A37:E37"/>
    <mergeCell ref="A24:A25"/>
    <mergeCell ref="B24:B25"/>
    <mergeCell ref="C24:C25"/>
    <mergeCell ref="D24:D25"/>
    <mergeCell ref="E24:E25"/>
    <mergeCell ref="A7:B7"/>
    <mergeCell ref="A11:B11"/>
    <mergeCell ref="A12:B12"/>
    <mergeCell ref="A14:E14"/>
    <mergeCell ref="C10:E10"/>
    <mergeCell ref="C11:E11"/>
    <mergeCell ref="A9:E9"/>
    <mergeCell ref="C12:E12"/>
    <mergeCell ref="A10:B10"/>
    <mergeCell ref="A22:E22"/>
    <mergeCell ref="A16:C16"/>
    <mergeCell ref="A17:C17"/>
    <mergeCell ref="A18:C18"/>
    <mergeCell ref="A19:C19"/>
    <mergeCell ref="A20:C20"/>
    <mergeCell ref="C6:E6"/>
    <mergeCell ref="C7:E7"/>
    <mergeCell ref="C8:E8"/>
    <mergeCell ref="A3:E3"/>
    <mergeCell ref="A8:B8"/>
    <mergeCell ref="C4:E4"/>
    <mergeCell ref="C5:E5"/>
    <mergeCell ref="A4:B4"/>
    <mergeCell ref="A5:B5"/>
    <mergeCell ref="A6:B6"/>
    <mergeCell ref="A47:L47"/>
    <mergeCell ref="M47:P47"/>
    <mergeCell ref="H48:M48"/>
    <mergeCell ref="A49:A51"/>
    <mergeCell ref="B49:B51"/>
    <mergeCell ref="C49:L49"/>
    <mergeCell ref="M49:M51"/>
    <mergeCell ref="N49:P49"/>
    <mergeCell ref="C50:G50"/>
    <mergeCell ref="H50:L50"/>
    <mergeCell ref="N54:P54"/>
    <mergeCell ref="N55:P55"/>
    <mergeCell ref="N50:P50"/>
    <mergeCell ref="N51:P51"/>
    <mergeCell ref="N52:P52"/>
    <mergeCell ref="N53:P53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7" sqref="B17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ht="12.75">
      <c r="B1" s="48" t="s">
        <v>255</v>
      </c>
    </row>
    <row r="3" spans="1:3" ht="21" customHeight="1">
      <c r="A3" s="108" t="s">
        <v>256</v>
      </c>
      <c r="B3" s="108"/>
      <c r="C3" s="6"/>
    </row>
    <row r="4" spans="1:3" ht="33.75" customHeight="1">
      <c r="A4" s="108"/>
      <c r="B4" s="108"/>
      <c r="C4" s="6"/>
    </row>
    <row r="5" spans="1:3" ht="12.75">
      <c r="A5" s="7"/>
      <c r="B5" s="7"/>
      <c r="C5" s="6"/>
    </row>
    <row r="6" spans="1:3" ht="58.5" customHeight="1">
      <c r="A6" s="5" t="s">
        <v>7</v>
      </c>
      <c r="B6" s="16" t="str">
        <f>'2 Показатели'!C5</f>
        <v>ООО "Газпром трансгаз Екатеринбург"
Управление Уралавтогаз
(котельная АГНКС-1 г. Екатеринбург, ул. Энергетиков,19)</v>
      </c>
      <c r="C6" s="6"/>
    </row>
    <row r="7" spans="1:3" ht="12.75">
      <c r="A7" s="5" t="s">
        <v>8</v>
      </c>
      <c r="B7" s="16">
        <f>'2 Показатели'!C6</f>
        <v>6608007434</v>
      </c>
      <c r="C7" s="6"/>
    </row>
    <row r="8" spans="1:3" ht="12.75">
      <c r="A8" s="5" t="s">
        <v>9</v>
      </c>
      <c r="B8" s="16">
        <f>'2 Показатели'!C7</f>
        <v>667332004</v>
      </c>
      <c r="C8" s="6"/>
    </row>
    <row r="9" spans="1:3" ht="12.75">
      <c r="A9" s="5" t="s">
        <v>37</v>
      </c>
      <c r="B9" s="16" t="str">
        <f>'2 Показатели'!C8</f>
        <v>620219, г. Екатеринбург, а/я 63, ул. К.Цеткин, 14</v>
      </c>
      <c r="C9" s="6"/>
    </row>
    <row r="10" spans="1:3" ht="12.75">
      <c r="A10" s="5" t="s">
        <v>46</v>
      </c>
      <c r="B10" s="16" t="str">
        <f>'2 Показатели'!C9</f>
        <v>Утверждено РЭК план на 2012 г.</v>
      </c>
      <c r="C10" s="6"/>
    </row>
    <row r="11" spans="1:3" ht="12.75">
      <c r="A11" s="22"/>
      <c r="B11" s="22"/>
      <c r="C11" s="6"/>
    </row>
    <row r="12" spans="1:3" ht="12.75">
      <c r="A12" s="22"/>
      <c r="B12" s="22"/>
      <c r="C12" s="6"/>
    </row>
    <row r="13" spans="1:3" ht="12.75">
      <c r="A13" s="4" t="s">
        <v>65</v>
      </c>
      <c r="B13" s="4" t="s">
        <v>40</v>
      </c>
      <c r="C13" s="6"/>
    </row>
    <row r="14" spans="1:3" ht="25.5">
      <c r="A14" s="3" t="s">
        <v>108</v>
      </c>
      <c r="B14" s="4">
        <v>0</v>
      </c>
      <c r="C14" s="6"/>
    </row>
    <row r="15" spans="1:3" ht="25.5">
      <c r="A15" s="3" t="s">
        <v>109</v>
      </c>
      <c r="B15" s="4">
        <v>0</v>
      </c>
      <c r="C15" s="6"/>
    </row>
    <row r="16" spans="1:3" ht="38.25">
      <c r="A16" s="3" t="s">
        <v>110</v>
      </c>
      <c r="B16" s="4">
        <v>0</v>
      </c>
      <c r="C16" s="6"/>
    </row>
    <row r="17" spans="1:3" ht="12.75">
      <c r="A17" s="3" t="s">
        <v>111</v>
      </c>
      <c r="B17" s="4">
        <v>0</v>
      </c>
      <c r="C17" s="6"/>
    </row>
  </sheetData>
  <mergeCells count="1">
    <mergeCell ref="A3:B4"/>
  </mergeCells>
  <printOptions/>
  <pageMargins left="0.53" right="0.44" top="0.49" bottom="1" header="0.4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7">
      <selection activeCell="A11" sqref="A11:J27"/>
    </sheetView>
  </sheetViews>
  <sheetFormatPr defaultColWidth="9.00390625" defaultRowHeight="12.75"/>
  <cols>
    <col min="1" max="1" width="38.625" style="0" customWidth="1"/>
  </cols>
  <sheetData>
    <row r="1" ht="12.75">
      <c r="J1" s="48" t="s">
        <v>258</v>
      </c>
    </row>
    <row r="3" spans="1:11" ht="44.25" customHeight="1">
      <c r="A3" s="108" t="s">
        <v>257</v>
      </c>
      <c r="B3" s="108"/>
      <c r="C3" s="108"/>
      <c r="D3" s="108"/>
      <c r="E3" s="108"/>
      <c r="F3" s="108"/>
      <c r="G3" s="108"/>
      <c r="H3" s="108"/>
      <c r="I3" s="108"/>
      <c r="J3" s="108"/>
      <c r="K3" s="6"/>
    </row>
    <row r="4" spans="1:11" ht="13.5" thickBot="1">
      <c r="A4" s="2"/>
      <c r="B4" s="8"/>
      <c r="C4" s="8"/>
      <c r="D4" s="8"/>
      <c r="E4" s="8"/>
      <c r="F4" s="8"/>
      <c r="G4" s="8"/>
      <c r="H4" s="8"/>
      <c r="I4" s="8"/>
      <c r="J4" s="8"/>
      <c r="K4" s="6"/>
    </row>
    <row r="5" spans="1:11" ht="42.75" customHeight="1" thickBot="1">
      <c r="A5" s="31" t="s">
        <v>7</v>
      </c>
      <c r="B5" s="149" t="str">
        <f>'2 Показатели'!C5</f>
        <v>ООО "Газпром трансгаз Екатеринбург"
Управление Уралавтогаз
(котельная АГНКС-1 г. Екатеринбург, ул. Энергетиков,19)</v>
      </c>
      <c r="C5" s="150"/>
      <c r="D5" s="150"/>
      <c r="E5" s="150"/>
      <c r="F5" s="150"/>
      <c r="G5" s="150"/>
      <c r="H5" s="150"/>
      <c r="I5" s="150"/>
      <c r="J5" s="151"/>
      <c r="K5" s="6"/>
    </row>
    <row r="6" spans="1:11" ht="13.5" thickBot="1">
      <c r="A6" s="32" t="s">
        <v>8</v>
      </c>
      <c r="B6" s="152">
        <f>'2 Показатели'!C6</f>
        <v>6608007434</v>
      </c>
      <c r="C6" s="153"/>
      <c r="D6" s="153"/>
      <c r="E6" s="153"/>
      <c r="F6" s="153"/>
      <c r="G6" s="153"/>
      <c r="H6" s="153"/>
      <c r="I6" s="153"/>
      <c r="J6" s="154"/>
      <c r="K6" s="6"/>
    </row>
    <row r="7" spans="1:11" ht="13.5" thickBot="1">
      <c r="A7" s="32" t="s">
        <v>9</v>
      </c>
      <c r="B7" s="152">
        <f>'2 Показатели'!C7</f>
        <v>667332004</v>
      </c>
      <c r="C7" s="153"/>
      <c r="D7" s="153"/>
      <c r="E7" s="153"/>
      <c r="F7" s="153"/>
      <c r="G7" s="153"/>
      <c r="H7" s="153"/>
      <c r="I7" s="153"/>
      <c r="J7" s="154"/>
      <c r="K7" s="6"/>
    </row>
    <row r="8" spans="1:11" ht="13.5" thickBot="1">
      <c r="A8" s="32" t="s">
        <v>37</v>
      </c>
      <c r="B8" s="152" t="str">
        <f>'2 Показатели'!C8</f>
        <v>620219, г. Екатеринбург, а/я 63, ул. К.Цеткин, 14</v>
      </c>
      <c r="C8" s="153"/>
      <c r="D8" s="153"/>
      <c r="E8" s="153"/>
      <c r="F8" s="153"/>
      <c r="G8" s="153"/>
      <c r="H8" s="153"/>
      <c r="I8" s="153"/>
      <c r="J8" s="154"/>
      <c r="K8" s="6"/>
    </row>
    <row r="9" spans="1:11" ht="13.5" thickBot="1">
      <c r="A9" s="32" t="s">
        <v>112</v>
      </c>
      <c r="B9" s="152">
        <v>2012</v>
      </c>
      <c r="C9" s="153"/>
      <c r="D9" s="153"/>
      <c r="E9" s="153"/>
      <c r="F9" s="153"/>
      <c r="G9" s="153"/>
      <c r="H9" s="153"/>
      <c r="I9" s="153"/>
      <c r="J9" s="154"/>
      <c r="K9" s="6"/>
    </row>
    <row r="10" spans="1:11" ht="13.5" thickBot="1">
      <c r="A10" s="7"/>
      <c r="B10" s="164"/>
      <c r="C10" s="164"/>
      <c r="D10" s="164"/>
      <c r="E10" s="164"/>
      <c r="F10" s="7"/>
      <c r="G10" s="7"/>
      <c r="H10" s="7"/>
      <c r="I10" s="7"/>
      <c r="J10" s="7"/>
      <c r="K10" s="6"/>
    </row>
    <row r="11" spans="1:11" ht="12.75">
      <c r="A11" s="155" t="s">
        <v>277</v>
      </c>
      <c r="B11" s="156"/>
      <c r="C11" s="156"/>
      <c r="D11" s="156"/>
      <c r="E11" s="156"/>
      <c r="F11" s="156"/>
      <c r="G11" s="156"/>
      <c r="H11" s="156"/>
      <c r="I11" s="156"/>
      <c r="J11" s="157"/>
      <c r="K11" s="6"/>
    </row>
    <row r="12" spans="1:11" ht="12.75">
      <c r="A12" s="158"/>
      <c r="B12" s="159"/>
      <c r="C12" s="159"/>
      <c r="D12" s="159"/>
      <c r="E12" s="159"/>
      <c r="F12" s="159"/>
      <c r="G12" s="159"/>
      <c r="H12" s="159"/>
      <c r="I12" s="159"/>
      <c r="J12" s="160"/>
      <c r="K12" s="6"/>
    </row>
    <row r="13" spans="1:11" ht="12.75">
      <c r="A13" s="158"/>
      <c r="B13" s="159"/>
      <c r="C13" s="159"/>
      <c r="D13" s="159"/>
      <c r="E13" s="159"/>
      <c r="F13" s="159"/>
      <c r="G13" s="159"/>
      <c r="H13" s="159"/>
      <c r="I13" s="159"/>
      <c r="J13" s="160"/>
      <c r="K13" s="6"/>
    </row>
    <row r="14" spans="1:11" ht="12.75">
      <c r="A14" s="158"/>
      <c r="B14" s="159"/>
      <c r="C14" s="159"/>
      <c r="D14" s="159"/>
      <c r="E14" s="159"/>
      <c r="F14" s="159"/>
      <c r="G14" s="159"/>
      <c r="H14" s="159"/>
      <c r="I14" s="159"/>
      <c r="J14" s="160"/>
      <c r="K14" s="6"/>
    </row>
    <row r="15" spans="1:11" ht="12.75">
      <c r="A15" s="158"/>
      <c r="B15" s="159"/>
      <c r="C15" s="159"/>
      <c r="D15" s="159"/>
      <c r="E15" s="159"/>
      <c r="F15" s="159"/>
      <c r="G15" s="159"/>
      <c r="H15" s="159"/>
      <c r="I15" s="159"/>
      <c r="J15" s="160"/>
      <c r="K15" s="6"/>
    </row>
    <row r="16" spans="1:11" ht="12.75">
      <c r="A16" s="158"/>
      <c r="B16" s="159"/>
      <c r="C16" s="159"/>
      <c r="D16" s="159"/>
      <c r="E16" s="159"/>
      <c r="F16" s="159"/>
      <c r="G16" s="159"/>
      <c r="H16" s="159"/>
      <c r="I16" s="159"/>
      <c r="J16" s="160"/>
      <c r="K16" s="6"/>
    </row>
    <row r="17" spans="1:11" ht="12.75">
      <c r="A17" s="158"/>
      <c r="B17" s="159"/>
      <c r="C17" s="159"/>
      <c r="D17" s="159"/>
      <c r="E17" s="159"/>
      <c r="F17" s="159"/>
      <c r="G17" s="159"/>
      <c r="H17" s="159"/>
      <c r="I17" s="159"/>
      <c r="J17" s="160"/>
      <c r="K17" s="6"/>
    </row>
    <row r="18" spans="1:11" ht="12.75">
      <c r="A18" s="158"/>
      <c r="B18" s="159"/>
      <c r="C18" s="159"/>
      <c r="D18" s="159"/>
      <c r="E18" s="159"/>
      <c r="F18" s="159"/>
      <c r="G18" s="159"/>
      <c r="H18" s="159"/>
      <c r="I18" s="159"/>
      <c r="J18" s="160"/>
      <c r="K18" s="6"/>
    </row>
    <row r="19" spans="1:11" ht="12.75">
      <c r="A19" s="158"/>
      <c r="B19" s="159"/>
      <c r="C19" s="159"/>
      <c r="D19" s="159"/>
      <c r="E19" s="159"/>
      <c r="F19" s="159"/>
      <c r="G19" s="159"/>
      <c r="H19" s="159"/>
      <c r="I19" s="159"/>
      <c r="J19" s="160"/>
      <c r="K19" s="6"/>
    </row>
    <row r="20" spans="1:11" ht="12.75">
      <c r="A20" s="158"/>
      <c r="B20" s="159"/>
      <c r="C20" s="159"/>
      <c r="D20" s="159"/>
      <c r="E20" s="159"/>
      <c r="F20" s="159"/>
      <c r="G20" s="159"/>
      <c r="H20" s="159"/>
      <c r="I20" s="159"/>
      <c r="J20" s="160"/>
      <c r="K20" s="6"/>
    </row>
    <row r="21" spans="1:11" ht="12.75">
      <c r="A21" s="158"/>
      <c r="B21" s="159"/>
      <c r="C21" s="159"/>
      <c r="D21" s="159"/>
      <c r="E21" s="159"/>
      <c r="F21" s="159"/>
      <c r="G21" s="159"/>
      <c r="H21" s="159"/>
      <c r="I21" s="159"/>
      <c r="J21" s="160"/>
      <c r="K21" s="6"/>
    </row>
    <row r="22" spans="1:11" ht="12.75">
      <c r="A22" s="158"/>
      <c r="B22" s="159"/>
      <c r="C22" s="159"/>
      <c r="D22" s="159"/>
      <c r="E22" s="159"/>
      <c r="F22" s="159"/>
      <c r="G22" s="159"/>
      <c r="H22" s="159"/>
      <c r="I22" s="159"/>
      <c r="J22" s="160"/>
      <c r="K22" s="6"/>
    </row>
    <row r="23" spans="1:11" ht="12.75">
      <c r="A23" s="158"/>
      <c r="B23" s="159"/>
      <c r="C23" s="159"/>
      <c r="D23" s="159"/>
      <c r="E23" s="159"/>
      <c r="F23" s="159"/>
      <c r="G23" s="159"/>
      <c r="H23" s="159"/>
      <c r="I23" s="159"/>
      <c r="J23" s="160"/>
      <c r="K23" s="6"/>
    </row>
    <row r="24" spans="1:11" ht="12.75">
      <c r="A24" s="158"/>
      <c r="B24" s="159"/>
      <c r="C24" s="159"/>
      <c r="D24" s="159"/>
      <c r="E24" s="159"/>
      <c r="F24" s="159"/>
      <c r="G24" s="159"/>
      <c r="H24" s="159"/>
      <c r="I24" s="159"/>
      <c r="J24" s="160"/>
      <c r="K24" s="6"/>
    </row>
    <row r="25" spans="1:11" ht="12.75">
      <c r="A25" s="158"/>
      <c r="B25" s="159"/>
      <c r="C25" s="159"/>
      <c r="D25" s="159"/>
      <c r="E25" s="159"/>
      <c r="F25" s="159"/>
      <c r="G25" s="159"/>
      <c r="H25" s="159"/>
      <c r="I25" s="159"/>
      <c r="J25" s="160"/>
      <c r="K25" s="6"/>
    </row>
    <row r="26" spans="1:11" ht="12.75">
      <c r="A26" s="158"/>
      <c r="B26" s="159"/>
      <c r="C26" s="159"/>
      <c r="D26" s="159"/>
      <c r="E26" s="159"/>
      <c r="F26" s="159"/>
      <c r="G26" s="159"/>
      <c r="H26" s="159"/>
      <c r="I26" s="159"/>
      <c r="J26" s="160"/>
      <c r="K26" s="6"/>
    </row>
    <row r="27" spans="1:11" ht="13.5" thickBot="1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6"/>
    </row>
    <row r="29" ht="12.75">
      <c r="A29" t="s">
        <v>259</v>
      </c>
    </row>
    <row r="30" spans="1:10" ht="25.5" customHeight="1">
      <c r="A30" s="148" t="s">
        <v>260</v>
      </c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ht="49.5" customHeight="1">
      <c r="A31" s="148" t="s">
        <v>261</v>
      </c>
      <c r="B31" s="148"/>
      <c r="C31" s="148"/>
      <c r="D31" s="148"/>
      <c r="E31" s="148"/>
      <c r="F31" s="148"/>
      <c r="G31" s="148"/>
      <c r="H31" s="148"/>
      <c r="I31" s="148"/>
      <c r="J31" s="148"/>
    </row>
  </sheetData>
  <mergeCells count="10">
    <mergeCell ref="A30:J30"/>
    <mergeCell ref="A31:J31"/>
    <mergeCell ref="A3:J3"/>
    <mergeCell ref="B5:J5"/>
    <mergeCell ref="B6:J6"/>
    <mergeCell ref="A11:J27"/>
    <mergeCell ref="B10:E10"/>
    <mergeCell ref="B7:J7"/>
    <mergeCell ref="B8:J8"/>
    <mergeCell ref="B9:J9"/>
  </mergeCells>
  <printOptions/>
  <pageMargins left="0.45" right="0.22" top="0.46" bottom="1" header="0.4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1</cp:lastModifiedBy>
  <cp:lastPrinted>2011-12-22T05:38:55Z</cp:lastPrinted>
  <dcterms:created xsi:type="dcterms:W3CDTF">2011-01-28T03:57:54Z</dcterms:created>
  <dcterms:modified xsi:type="dcterms:W3CDTF">2012-01-11T05:29:11Z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