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16" windowWidth="9105" windowHeight="10575" activeTab="0"/>
  </bookViews>
  <sheets>
    <sheet name="Свод тарифы" sheetId="1" r:id="rId1"/>
    <sheet name="Тарифы пр-во" sheetId="2" r:id="rId2"/>
    <sheet name="Тариф передача, подкл." sheetId="3" r:id="rId3"/>
    <sheet name="Показатели" sheetId="4" r:id="rId4"/>
    <sheet name="Топливо" sheetId="5" r:id="rId5"/>
    <sheet name="Характеристики" sheetId="6" r:id="rId6"/>
    <sheet name="Инвестиции" sheetId="7" r:id="rId7"/>
    <sheet name="Доступ" sheetId="8" state="hidden" r:id="rId8"/>
    <sheet name="Условя договора" sheetId="9" r:id="rId9"/>
    <sheet name="Заявки" sheetId="10" r:id="rId10"/>
  </sheets>
  <externalReferences>
    <externalReference r:id="rId13"/>
  </externalReferences>
  <definedNames>
    <definedName name="kind_of_activity">'[1]TEHSHEET'!$B$19:$B$25</definedName>
    <definedName name="_xlnm.Print_Area" localSheetId="9">'Заявки'!$A$1:$H$16</definedName>
    <definedName name="_xlnm.Print_Area" localSheetId="6">'Инвестиции'!$A$1:$M$60</definedName>
    <definedName name="_xlnm.Print_Area" localSheetId="3">'Показатели'!$A$1:$B$52</definedName>
  </definedNames>
  <calcPr fullCalcOnLoad="1"/>
</workbook>
</file>

<file path=xl/sharedStrings.xml><?xml version="1.0" encoding="utf-8"?>
<sst xmlns="http://schemas.openxmlformats.org/spreadsheetml/2006/main" count="370" uniqueCount="231">
  <si>
    <t>1. Информация о тарифах и надбавках к тарифам в сфере теплоснабжения</t>
  </si>
  <si>
    <t>Тариф на тепловую энергию (мощность), руб./Гкал</t>
  </si>
  <si>
    <t>Тариф на передачу тепловой энергии (мощности)</t>
  </si>
  <si>
    <t>Надбавка к тарифу на тепловую энергию для потребителей</t>
  </si>
  <si>
    <t>Надбавка к тарифу регулируемых организаций на тепловую энергию</t>
  </si>
  <si>
    <t>Надбавка к тарифу регулируемых организаций на передачу тепловой энергии</t>
  </si>
  <si>
    <t>Тариф на подключение создаваемых (реконструируемых) объектов недвижимости к системе теплоснабжения</t>
  </si>
  <si>
    <t>Тариф  на подключение к системе теплоснабжения</t>
  </si>
  <si>
    <t xml:space="preserve">Форма 1.1. Информация о тарифе на тепловую энергию и надбавках к  тарифу на тепловую энергию </t>
  </si>
  <si>
    <t>Наименование организации</t>
  </si>
  <si>
    <t>ИНН</t>
  </si>
  <si>
    <t>КПП</t>
  </si>
  <si>
    <t>Местонаходжение (адрес)</t>
  </si>
  <si>
    <t>Атрибуты решения по принятому тарифу (наименование, дата, номер)</t>
  </si>
  <si>
    <t>Наименование регулирующего органа, принявшего решение</t>
  </si>
  <si>
    <t>Период действия принятого тарифа</t>
  </si>
  <si>
    <t>Источник опубликования</t>
  </si>
  <si>
    <t>Одноставочный тариф на тепловую энергию, руб./Гкал</t>
  </si>
  <si>
    <t>Потребители</t>
  </si>
  <si>
    <t>Горячая вода</t>
  </si>
  <si>
    <t>Отборный пар (кг/см2)</t>
  </si>
  <si>
    <t>Острый и редуцированный пар</t>
  </si>
  <si>
    <t>от 1,2 до 2,5</t>
  </si>
  <si>
    <t>от 2,5 до 7,0</t>
  </si>
  <si>
    <t xml:space="preserve">от 7,0 до 13,0 </t>
  </si>
  <si>
    <t>Свыше 13,0</t>
  </si>
  <si>
    <t>Бюджетные</t>
  </si>
  <si>
    <t>через тепловую сеть</t>
  </si>
  <si>
    <t>отпуск с коллекторов</t>
  </si>
  <si>
    <t>Прочие</t>
  </si>
  <si>
    <t>Двухставочный тариф на тепловую энергию (для потребителей, получающих тепловую энергию через тепловую сеть)</t>
  </si>
  <si>
    <t>за энергию</t>
  </si>
  <si>
    <t>за мощность</t>
  </si>
  <si>
    <t>Двухставочный тариф на тепловую энергию (для потребителей, получающих тепловую энергию на коллекторах производителей)</t>
  </si>
  <si>
    <t>Атрибуты решения по принятой надбавке к тарифу регулируемой организации на тепловую энергию (наименование, дата, номер)</t>
  </si>
  <si>
    <t>Период действия принятой надбавки</t>
  </si>
  <si>
    <t>Надбавка к тарифу регулируемой организации на тепловую энергию, руб/Гкал</t>
  </si>
  <si>
    <t>Атрибуты решения по принятой  надбавке к тарифу на тепловую энергию для потребителей (наименование, дата, номер)</t>
  </si>
  <si>
    <t>Надбавка к тарифу на тепловую энергию для потребителей, руб./Гкал</t>
  </si>
  <si>
    <t>Формы предоставления организациями коммунального комплекса, осуществляющими деятельность на территории Курганской области информации, подлежащей свободному доступу в сфере теплоснабжения и сфере оказания услуг по передаче тепловой энергии</t>
  </si>
  <si>
    <t>Форма 1.2. Информация о тарифе на услуги по передаче тепловой энергии и надбавке к тарифу на услуги по передаче тепловой энергии</t>
  </si>
  <si>
    <t xml:space="preserve">ИНН </t>
  </si>
  <si>
    <t>Местонахождение (адрес)</t>
  </si>
  <si>
    <t>Период действия установленного тарифа</t>
  </si>
  <si>
    <t>Наименование</t>
  </si>
  <si>
    <t>Показатель</t>
  </si>
  <si>
    <t>Тариф на услуги по передаче (транспортировке) тепловой энергии, руб./Гкал/час в мес.</t>
  </si>
  <si>
    <t>Атрибуты решения по принятой надбавке (наименование, дата, номер)</t>
  </si>
  <si>
    <t>Период действия установленной надбавки</t>
  </si>
  <si>
    <t>Надбавка к тарифу на передачу тепловой энергии, руб./Гкал/час в мес.</t>
  </si>
  <si>
    <t>Форма 1.3. Информация о тарифах на подключение к системе теплоснабжения</t>
  </si>
  <si>
    <t>Атрибуты решения по принятому тарифу на подключение создаваемых (реконструируемых) объектов недвижимости к системе теплоснабжения                             (наименование, дата, номер)</t>
  </si>
  <si>
    <t>Тариф на подключение создаваемых (реконструируемых) объектов недвижимости к системе теплоснабжения, руб./Гкал/час</t>
  </si>
  <si>
    <t>Атрибуты решения по принятому тарифу на подключение организаций к системе теплоснабжения     (наименование, дата, номер)</t>
  </si>
  <si>
    <t>Тариф на подключение организаций к системе теплоснабжения, руб./Гкал/час</t>
  </si>
  <si>
    <t xml:space="preserve">2. Информация об  основных показателях финансово-хозяйственной деятельности организации </t>
  </si>
  <si>
    <t>Отчетный период</t>
  </si>
  <si>
    <t>Наименование показателя</t>
  </si>
  <si>
    <t>а) Вид деятельности организации (производство, передача и сбыт тепловой энергии)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</si>
  <si>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</si>
  <si>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</si>
  <si>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расходы на покупаемую тепловую энергию (мощность)</t>
  </si>
  <si>
    <t>расходы на топливо всего (см.табл.2.1)</t>
  </si>
  <si>
    <t>расходы на электрическую энергию (мощность), потребляемую оборудованием, используемым в технологическом процессе</t>
  </si>
  <si>
    <t>средневзвешенная стоимость 1кВт•ч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</si>
  <si>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</si>
  <si>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</si>
  <si>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</si>
  <si>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</si>
  <si>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</si>
  <si>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</si>
  <si>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</si>
  <si>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</si>
  <si>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</si>
  <si>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</si>
  <si>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</si>
  <si>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г) Валовая прибыль от продажи товаров и услуг (тыс. рублей)</t>
  </si>
  <si>
    <t>д) Чистая прибыль (тыс. рублей), в том числе:</t>
  </si>
  <si>
    <t xml:space="preserve">       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</si>
  <si>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е) Изменение стоимости основных фондов (тыс. рублей), в том числе:</t>
  </si>
  <si>
    <t>за счет ввода (вывода) их из эксплуатации (тыс. рублей)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</si>
  <si>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0"/>
        <color indexed="8"/>
        <rFont val="Calibri"/>
        <family val="2"/>
      </rPr>
      <t>⁴</t>
    </r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</si>
  <si>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</si>
  <si>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</si>
  <si>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</si>
  <si>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</si>
  <si>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</si>
  <si>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по приборам учета (тыс. Гкал)</t>
  </si>
  <si>
    <t>по нормативам потребления  (тыс. Гкал)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</si>
  <si>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</si>
  <si>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</si>
  <si>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Протяженность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</si>
  <si>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</si>
  <si>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</si>
  <si>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</si>
  <si>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</si>
  <si>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 условного топлива на единицу тепловой энергии, отпускаемой в тепловую сеть (кг у. т./Гкал);</t>
  </si>
  <si>
    <t>х) Удельный расход электрической энергии на единицу тепловой энергии, отпускаемой в тепловую сеть (тыс. кВт*ч./Гкал)</t>
  </si>
  <si>
    <t>ц) Удельный расход холодной воды на единицу тепловой энергии, отпускаемой в тепловую сеть (куб. м/Гкал).</t>
  </si>
  <si>
    <t>2.1. Информация о расходах на топливо</t>
  </si>
  <si>
    <t>Расходы на топливо всего, в том числе:</t>
  </si>
  <si>
    <t>Уголь</t>
  </si>
  <si>
    <t>Расходы на уголь, тыс. руб.</t>
  </si>
  <si>
    <t>Цена топлива (руб./т.)</t>
  </si>
  <si>
    <t>Объем топлива (т.)</t>
  </si>
  <si>
    <t>способ приобретения</t>
  </si>
  <si>
    <t>Газ природный, в том числе</t>
  </si>
  <si>
    <t>Расходы на природный газ,  тыс. руб.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</si>
  <si>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</si>
  <si>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</si>
  <si>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</si>
  <si>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Расходы на природный газ по регулируемой цене, тыс. руб.</t>
  </si>
  <si>
    <t>Цена топлива (руб./тыс.м3)</t>
  </si>
  <si>
    <t>Газ по нерегулируемой цене</t>
  </si>
  <si>
    <t>Расходы на природный газ по нерегулируемой цене, тыс. руб.</t>
  </si>
  <si>
    <t>Цена топлива (руб./тыс.м3), в том числе</t>
  </si>
  <si>
    <t>Газ сжиженный</t>
  </si>
  <si>
    <t>Расходы на сжиженный газ , тыс. руб.</t>
  </si>
  <si>
    <t>Объем топлива  (тыс.м3)</t>
  </si>
  <si>
    <t>Мазут</t>
  </si>
  <si>
    <t>Расходы на мазут, тыс. руб.</t>
  </si>
  <si>
    <t>Цена топлива (руб./т.), в том числе</t>
  </si>
  <si>
    <t>Объем топлива  (т)</t>
  </si>
  <si>
    <t>Нефть</t>
  </si>
  <si>
    <t>Расходы на нефть, тыс. руб.</t>
  </si>
  <si>
    <t>Дизельное топливо</t>
  </si>
  <si>
    <t>Расходы на дизельное топливо, тыс. руб.</t>
  </si>
  <si>
    <t>Дрова</t>
  </si>
  <si>
    <t>Расходы на дрова, тыс. руб.</t>
  </si>
  <si>
    <t>Печное бытовое топливо</t>
  </si>
  <si>
    <t>Расходы на печное бытовое топливо, тыс. руб.</t>
  </si>
  <si>
    <t>Электроэнергия, в том числе по уровням напряжения</t>
  </si>
  <si>
    <t>Расходы на электроэнергию, тыс. руб.</t>
  </si>
  <si>
    <t>Средний тариф на энергию (руб./кВт.ч)</t>
  </si>
  <si>
    <t>объем энергии (тыс.кВт.ч)</t>
  </si>
  <si>
    <t>Прочие виды топлива*</t>
  </si>
  <si>
    <t>Расходы на топливо, тыс. руб.</t>
  </si>
  <si>
    <t>* заполняется организациями самостоятельно с указанием вида топлива</t>
  </si>
  <si>
    <t xml:space="preserve">Наименование 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</si>
  <si>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</si>
  <si>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</si>
  <si>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Количество потребителей, затронутых ограничениями подачи тепловой энергии</t>
  </si>
  <si>
    <t>Количество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</si>
  <si>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Наименование инвестиционной программы</t>
  </si>
  <si>
    <t>4. Информация об инвестиционных программах и отчетах об их реализации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</si>
  <si>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</si>
  <si>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</si>
  <si>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</si>
  <si>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</si>
  <si>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 xml:space="preserve">Наименование мероприятия³ </t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</si>
  <si>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</si>
  <si>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</si>
  <si>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</si>
  <si>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</si>
  <si>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</si>
  <si>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</si>
  <si>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t>д) Показатели эффективности реализации инвестиционной программы</t>
  </si>
  <si>
    <t>Наименование показателей</t>
  </si>
  <si>
    <t>Значения показателей на предыдущий отчетный период</t>
  </si>
  <si>
    <t>Значения показателей на текущий отчетный период</t>
  </si>
  <si>
    <t>Ожидаемые значения после реализации мероприятия</t>
  </si>
  <si>
    <t>Наименование мероприятия</t>
  </si>
  <si>
    <t>Срок окупаемости, лет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</si>
  <si>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</si>
  <si>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</si>
  <si>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</si>
  <si>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Коэффициент потерь (Гкал/км)</t>
  </si>
  <si>
    <t>Износ систем коммунальной инфраструктуры (%), в том числе:</t>
  </si>
  <si>
    <t xml:space="preserve">             -оборудование производства (котлы)</t>
  </si>
  <si>
    <t xml:space="preserve">             -оборудование передачи тепловой энергии (сети)</t>
  </si>
  <si>
    <t>Удельный вес сетей, нуждающихся в замене (%)</t>
  </si>
  <si>
    <t>Обеспеченность потребления товаров и услуг приборами учета (%)</t>
  </si>
  <si>
    <t>Доля потребителей в жилых домах, обеспеченных доступом к коммунальной инфраструктуре (%)</t>
  </si>
  <si>
    <t>Расход топлива на 1 Гкал, т.у.т./Гкал</t>
  </si>
  <si>
    <t>Расход электороэнергии на выработку 1 Гкал, кВт*ч/Гкал</t>
  </si>
  <si>
    <t>Расход электороэнергии на передачу 1 Гкал, кВт*ч/Гкал</t>
  </si>
  <si>
    <t>Количество аварий (с учетом котельных), ед.</t>
  </si>
  <si>
    <t>Количество аварий на 1 км тепловых сетей, ед.</t>
  </si>
  <si>
    <t>Производительность труда на 1 человека, тыс. руб./чел.</t>
  </si>
  <si>
    <t>Другие показатели, предусмотренные инвестиционной программой</t>
  </si>
  <si>
    <t>е) Использование инвестиционных средств за _______________год</t>
  </si>
  <si>
    <t>тыс. руб.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</si>
  <si>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</si>
  <si>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</si>
  <si>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</si>
  <si>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</si>
  <si>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</si>
  <si>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кв. </t>
  </si>
  <si>
    <t>2 кв.</t>
  </si>
  <si>
    <t>3 кв.</t>
  </si>
  <si>
    <t>4 кв.</t>
  </si>
  <si>
    <t>2.</t>
  </si>
  <si>
    <t>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</si>
  <si>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</si>
  <si>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</si>
  <si>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</si>
  <si>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Резерв мощности системы теплоснабжения</t>
  </si>
  <si>
    <t>6.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(ссылка на источник публикации)</t>
  </si>
  <si>
    <t>Год</t>
  </si>
  <si>
    <t>7. Информация о порядке выполнения технологических, технических и других мероприятий, связанных с подключением к системе теплоснабжения</t>
  </si>
  <si>
    <t>Наименование службы, ответственной за прием и обработку заявок на подключение к системе теплоснабжения</t>
  </si>
  <si>
    <t>Телефон</t>
  </si>
  <si>
    <t>Адрес</t>
  </si>
  <si>
    <t>e-mail</t>
  </si>
  <si>
    <t>Сайт</t>
  </si>
  <si>
    <t>Перечисленные сведения предоставляются организацией в качестве приложений к разделу 7 настоящего документа или указывается ссылка на их публикацию в сети Интернет</t>
  </si>
  <si>
    <t>Приложение 1 к постановлению
Департамента государственного регулирования цен и тарифов
Курганской области от 18 ноября 2010 года № 40-32</t>
  </si>
  <si>
    <t>620219, г. Екатеринбург, а/я 63, ул. К.Цеткин, 14</t>
  </si>
  <si>
    <t>Департамент государственного регулирования цен и тарифов Курганской области</t>
  </si>
  <si>
    <t>нет</t>
  </si>
  <si>
    <t>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план на 2011 год</t>
  </si>
  <si>
    <t>ООО "Газпром трансгаз Екатеринбург"
филиал Шадринское линейное производственное управление магистральных газопроводов
(котельная промплощадки г. Шадринска)</t>
  </si>
  <si>
    <t>производство (некомбинированная выработка); передача; сбыт</t>
  </si>
  <si>
    <t>Примечания:</t>
  </si>
  <si>
    <t>покупка</t>
  </si>
  <si>
    <t xml:space="preserve"> тел.(343)359-75-42, факс (343)359-70-41</t>
  </si>
  <si>
    <t>ООО "Газпром трансгаз Екатеринбург" ул.Клары Цеткин д.14, г.Екатеринбург, Российская Федерация, 620000</t>
  </si>
  <si>
    <t>ural@ekaterinburg-tr.gazprom.ru</t>
  </si>
  <si>
    <t>http://www.gazprom-transgaz-ekaterinburg.ru</t>
  </si>
  <si>
    <t>7.1. Форма заявки на подключение к системе теплоснабжения: произвольная с соблюдением требований Постановления Правительства РФ от 09.06.2007 г. № 360 " Об утверждении правил заключения и исполнения публичных договоров о подключении к системам коммунальной инфраструктуры"</t>
  </si>
  <si>
    <t>7.3.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решении: определяется ст. 14,15 ФЗ от 27.07.2010 г.  "О теплоснабжении", Постановленем Правительства РФ от 09.06.2007 г. № 360 " Об утверждении правил заключения и исполнения публичных договоров о подключении к системам коммунальной инфраструктуры"</t>
  </si>
  <si>
    <t>Определяются согласно Постановлению Правительства РФ от 09.06.2007 г. № 360 " Об утверждении правил заключения и исполнения публичных договоров о подключении к системам коммунальной инфраструктуры"; ст. 15 ФЗ от 27.07.2010 г. № 190-ФЗ  "О теплоснабжении"</t>
  </si>
  <si>
    <t>Отдел делопроизводства и контроля за документооборотом</t>
  </si>
  <si>
    <t>с 01.01.2013 по 30.06.2013</t>
  </si>
  <si>
    <t>с 01.07.2013 по 31.12.2013</t>
  </si>
  <si>
    <t>01.01.2013-30.06.2013; 01.07.2013-31.12.2013</t>
  </si>
  <si>
    <t>Постановление от 25.10.2012 № 42-1</t>
  </si>
  <si>
    <t>утверждено на 2013 год</t>
  </si>
  <si>
    <t>1. Показатели утверждены постановлением ДГРЦТ Курганкой области
2. Прибыль от вида деятельности ООО "Газпром трансгаз Екатеринбург" не запланирована
3. Налог на имущество учтен в статье "общехозяйственные расходы"</t>
  </si>
  <si>
    <t>7.2. Перечень и формы документов, представляемых одновременно с заявкой на подключение к системе теплоснабжения: с соблюдением требований Постановления Правительства РФ от 09.06.2007 г. № 360 " Об утверждении правил заключения и исполнения публичных договоров о подключении к системам коммунальной инфраструктуры"; перечень документов на подключение выдается в ТУ после получения организацией заявки</t>
  </si>
  <si>
    <t>Документ опубликован не был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</si>
</sst>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000"/>
    <numFmt numFmtId="170" formatCode="0.00000"/>
  </numFmts>
  <fonts count="12">
    <font>
      <sz val="10"/>
      <name val="Arial Cyr"/>
      <family val="0"/>
    </font>
    <font>
      <sz val="10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 Cyr"/>
      <family val="0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 vertical="top" wrapText="1" indent="6"/>
    </xf>
    <xf numFmtId="0" fontId="3" fillId="0" borderId="1" xfId="0" applyFont="1" applyBorder="1" applyAlignment="1">
      <alignment horizontal="left" wrapText="1" indent="1"/>
    </xf>
    <xf numFmtId="0" fontId="4" fillId="0" borderId="0" xfId="0" applyFont="1" applyBorder="1" applyAlignment="1">
      <alignment horizont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168" fontId="4" fillId="0" borderId="1" xfId="0" applyNumberFormat="1" applyFont="1" applyBorder="1" applyAlignment="1">
      <alignment horizontal="center" vertical="center"/>
    </xf>
    <xf numFmtId="168" fontId="4" fillId="2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168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right" wrapText="1"/>
    </xf>
    <xf numFmtId="2" fontId="3" fillId="0" borderId="1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/>
    </xf>
    <xf numFmtId="170" fontId="4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6" fillId="4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/>
    </xf>
    <xf numFmtId="2" fontId="4" fillId="2" borderId="1" xfId="0" applyNumberFormat="1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horizontal="center" vertical="top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2" borderId="10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4" borderId="0" xfId="0" applyFont="1" applyFill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center"/>
    </xf>
    <xf numFmtId="0" fontId="11" fillId="0" borderId="1" xfId="15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KH.OPEN.INFO.WARM(v3.0)%20&#1075;.&#1064;&#1072;&#1076;&#1088;&#1080;&#1085;&#1089;&#1082;%20&#1091;&#1090;&#1074;.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Ссылки на публикации"/>
      <sheetName val="Проверка"/>
      <sheetName val="REESTR_ORG"/>
      <sheetName val="REESTR_TEMP"/>
      <sheetName val="REESTR"/>
      <sheetName val="TEHSHEET"/>
      <sheetName val="tech"/>
      <sheetName val="modHyp"/>
      <sheetName val="modChange"/>
      <sheetName val="modButtonClick"/>
      <sheetName val="modSubsidiary"/>
    </sheetNames>
    <sheetDataSet>
      <sheetData sheetId="14">
        <row r="19">
          <cell r="B19" t="str">
            <v>Передача+Сбыт</v>
          </cell>
        </row>
        <row r="20">
          <cell r="B20" t="str">
            <v>Передача</v>
          </cell>
        </row>
        <row r="21">
          <cell r="B21" t="str">
            <v>производство комбинированная выработка</v>
          </cell>
        </row>
        <row r="22">
          <cell r="B22" t="str">
            <v>производство (некомбинированная выработка)+передача+сбыт</v>
          </cell>
        </row>
        <row r="23">
          <cell r="B23" t="str">
            <v>производство (некомбинированная выработка)+передача</v>
          </cell>
        </row>
        <row r="24">
          <cell r="B24" t="str">
            <v>производство (некомбинированная выработка)+сбыт</v>
          </cell>
        </row>
        <row r="25">
          <cell r="B25" t="str">
            <v>производство (некомбинированная выработка)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ural@ekaterinburg-tr.gazprom.ru" TargetMode="External" /><Relationship Id="rId2" Type="http://schemas.openxmlformats.org/officeDocument/2006/relationships/hyperlink" Target="http://www.gazprom-transgaz-ekaterinburg.ru/" TargetMode="Externa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tabSelected="1" view="pageBreakPreview" zoomScaleSheetLayoutView="100" workbookViewId="0" topLeftCell="A1">
      <selection activeCell="B13" sqref="B13"/>
    </sheetView>
  </sheetViews>
  <sheetFormatPr defaultColWidth="9.00390625" defaultRowHeight="12.75"/>
  <cols>
    <col min="1" max="1" width="54.875" style="0" customWidth="1"/>
    <col min="2" max="2" width="45.875" style="0" customWidth="1"/>
  </cols>
  <sheetData>
    <row r="1" spans="1:2" ht="41.25" customHeight="1">
      <c r="A1" s="73" t="s">
        <v>206</v>
      </c>
      <c r="B1" s="73"/>
    </row>
    <row r="2" ht="15">
      <c r="A2" s="33"/>
    </row>
    <row r="3" spans="1:2" ht="66" customHeight="1">
      <c r="A3" s="72" t="s">
        <v>39</v>
      </c>
      <c r="B3" s="72"/>
    </row>
    <row r="4" spans="1:2" ht="15">
      <c r="A4" s="38"/>
      <c r="B4" s="38"/>
    </row>
    <row r="5" spans="1:2" ht="57.75" customHeight="1">
      <c r="A5" s="6" t="s">
        <v>9</v>
      </c>
      <c r="B5" s="17" t="s">
        <v>211</v>
      </c>
    </row>
    <row r="6" spans="1:2" ht="12.75">
      <c r="A6" s="6" t="s">
        <v>10</v>
      </c>
      <c r="B6" s="5">
        <v>6608007434</v>
      </c>
    </row>
    <row r="7" spans="1:2" ht="12.75">
      <c r="A7" s="6" t="s">
        <v>11</v>
      </c>
      <c r="B7" s="37">
        <v>450202001</v>
      </c>
    </row>
    <row r="8" spans="1:2" ht="12.75">
      <c r="A8" s="6" t="s">
        <v>12</v>
      </c>
      <c r="B8" s="5" t="s">
        <v>207</v>
      </c>
    </row>
    <row r="9" spans="1:2" ht="12.75">
      <c r="A9" s="6" t="s">
        <v>56</v>
      </c>
      <c r="B9" s="17" t="s">
        <v>227</v>
      </c>
    </row>
    <row r="10" ht="14.25" customHeight="1">
      <c r="A10" s="1"/>
    </row>
    <row r="11" spans="1:2" ht="21.75" customHeight="1">
      <c r="A11" s="70" t="s">
        <v>0</v>
      </c>
      <c r="B11" s="71"/>
    </row>
    <row r="12" spans="1:2" ht="22.5" customHeight="1">
      <c r="A12" s="4" t="s">
        <v>1</v>
      </c>
      <c r="B12" s="5"/>
    </row>
    <row r="13" spans="1:2" ht="22.5" customHeight="1">
      <c r="A13" s="45" t="s">
        <v>223</v>
      </c>
      <c r="B13" s="5">
        <v>1156.06</v>
      </c>
    </row>
    <row r="14" spans="1:2" ht="22.5" customHeight="1">
      <c r="A14" s="45" t="s">
        <v>224</v>
      </c>
      <c r="B14" s="5">
        <v>1269.82</v>
      </c>
    </row>
    <row r="15" spans="1:2" ht="22.5" customHeight="1">
      <c r="A15" s="6" t="s">
        <v>2</v>
      </c>
      <c r="B15" s="5"/>
    </row>
    <row r="16" spans="1:2" ht="22.5" customHeight="1">
      <c r="A16" s="4" t="s">
        <v>3</v>
      </c>
      <c r="B16" s="5"/>
    </row>
    <row r="17" spans="1:2" ht="29.25" customHeight="1">
      <c r="A17" s="4" t="s">
        <v>4</v>
      </c>
      <c r="B17" s="5"/>
    </row>
    <row r="18" spans="1:2" ht="32.25" customHeight="1">
      <c r="A18" s="4" t="s">
        <v>5</v>
      </c>
      <c r="B18" s="5"/>
    </row>
    <row r="19" spans="1:2" ht="34.5" customHeight="1">
      <c r="A19" s="4" t="s">
        <v>6</v>
      </c>
      <c r="B19" s="5"/>
    </row>
    <row r="20" spans="1:2" ht="22.5" customHeight="1">
      <c r="A20" s="4" t="s">
        <v>7</v>
      </c>
      <c r="B20" s="5"/>
    </row>
    <row r="21" ht="12.75">
      <c r="A21" s="2"/>
    </row>
  </sheetData>
  <mergeCells count="3">
    <mergeCell ref="A11:B11"/>
    <mergeCell ref="A3:B3"/>
    <mergeCell ref="A1:B1"/>
  </mergeCells>
  <printOptions horizontalCentered="1"/>
  <pageMargins left="0.5511811023622047" right="0.5118110236220472" top="0.6692913385826772" bottom="0.984251968503937" header="0.5118110236220472" footer="0.5118110236220472"/>
  <pageSetup horizontalDpi="600" verticalDpi="600" orientation="portrait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N14" sqref="N14"/>
    </sheetView>
  </sheetViews>
  <sheetFormatPr defaultColWidth="9.00390625" defaultRowHeight="12.75"/>
  <cols>
    <col min="1" max="1" width="47.125" style="0" customWidth="1"/>
    <col min="9" max="11" width="0" style="0" hidden="1" customWidth="1"/>
  </cols>
  <sheetData>
    <row r="1" spans="1:11" ht="38.25" customHeight="1">
      <c r="A1" s="93" t="s">
        <v>199</v>
      </c>
      <c r="B1" s="93"/>
      <c r="C1" s="93"/>
      <c r="D1" s="93"/>
      <c r="E1" s="93"/>
      <c r="F1" s="93"/>
      <c r="G1" s="93"/>
      <c r="H1" s="93"/>
      <c r="I1" s="8"/>
      <c r="J1" s="8"/>
      <c r="K1" s="8"/>
    </row>
    <row r="2" spans="1:11" ht="12.75">
      <c r="A2" s="24"/>
      <c r="B2" s="24"/>
      <c r="C2" s="24"/>
      <c r="D2" s="24"/>
      <c r="E2" s="24"/>
      <c r="F2" s="24"/>
      <c r="G2" s="24"/>
      <c r="H2" s="24"/>
      <c r="I2" s="10"/>
      <c r="J2" s="10"/>
      <c r="K2" s="10"/>
    </row>
    <row r="3" spans="1:11" ht="57" customHeight="1">
      <c r="A3" s="6" t="s">
        <v>9</v>
      </c>
      <c r="B3" s="89" t="str">
        <f>'Условя договора'!B3:J3</f>
        <v>ООО "Газпром трансгаз Екатеринбург"
филиал Шадринское линейное производственное управление магистральных газопроводов
(котельная промплощадки г. Шадринска)</v>
      </c>
      <c r="C3" s="90"/>
      <c r="D3" s="90"/>
      <c r="E3" s="90"/>
      <c r="F3" s="90"/>
      <c r="G3" s="90"/>
      <c r="H3" s="91"/>
      <c r="I3" s="19"/>
      <c r="J3" s="19"/>
      <c r="K3" s="19"/>
    </row>
    <row r="4" spans="1:11" ht="12.75">
      <c r="A4" s="6" t="s">
        <v>10</v>
      </c>
      <c r="B4" s="92">
        <f>'Условя договора'!B4:J4</f>
        <v>6608007434</v>
      </c>
      <c r="C4" s="92"/>
      <c r="D4" s="92"/>
      <c r="E4" s="92"/>
      <c r="F4" s="92"/>
      <c r="G4" s="92"/>
      <c r="H4" s="92"/>
      <c r="I4" s="19"/>
      <c r="J4" s="19"/>
      <c r="K4" s="19"/>
    </row>
    <row r="5" spans="1:11" ht="12.75">
      <c r="A5" s="6" t="s">
        <v>11</v>
      </c>
      <c r="B5" s="92">
        <f>'Условя договора'!B5:J5</f>
        <v>450202001</v>
      </c>
      <c r="C5" s="92"/>
      <c r="D5" s="92"/>
      <c r="E5" s="92"/>
      <c r="F5" s="92"/>
      <c r="G5" s="92"/>
      <c r="H5" s="92"/>
      <c r="I5" s="19"/>
      <c r="J5" s="19"/>
      <c r="K5" s="19"/>
    </row>
    <row r="6" spans="1:11" ht="12.75">
      <c r="A6" s="6" t="s">
        <v>198</v>
      </c>
      <c r="B6" s="92">
        <f>'Условя договора'!B7:J7</f>
        <v>2013</v>
      </c>
      <c r="C6" s="92"/>
      <c r="D6" s="92"/>
      <c r="E6" s="92"/>
      <c r="F6" s="92"/>
      <c r="G6" s="92"/>
      <c r="H6" s="92"/>
      <c r="I6" s="19"/>
      <c r="J6" s="19"/>
      <c r="K6" s="19"/>
    </row>
    <row r="7" spans="1:11" ht="21.75" customHeigh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</row>
    <row r="8" spans="1:11" ht="38.25">
      <c r="A8" s="4" t="s">
        <v>200</v>
      </c>
      <c r="B8" s="92" t="s">
        <v>222</v>
      </c>
      <c r="C8" s="92"/>
      <c r="D8" s="92"/>
      <c r="E8" s="92"/>
      <c r="F8" s="92"/>
      <c r="G8" s="92"/>
      <c r="H8" s="92"/>
      <c r="I8" s="19"/>
      <c r="J8" s="19"/>
      <c r="K8" s="19"/>
    </row>
    <row r="9" spans="1:11" ht="12.75">
      <c r="A9" s="6" t="s">
        <v>201</v>
      </c>
      <c r="B9" s="92" t="s">
        <v>215</v>
      </c>
      <c r="C9" s="92"/>
      <c r="D9" s="92"/>
      <c r="E9" s="92"/>
      <c r="F9" s="92"/>
      <c r="G9" s="92"/>
      <c r="H9" s="92"/>
      <c r="I9" s="19"/>
      <c r="J9" s="19"/>
      <c r="K9" s="19"/>
    </row>
    <row r="10" spans="1:11" ht="33.75" customHeight="1">
      <c r="A10" s="6" t="s">
        <v>202</v>
      </c>
      <c r="B10" s="89" t="s">
        <v>216</v>
      </c>
      <c r="C10" s="90"/>
      <c r="D10" s="90"/>
      <c r="E10" s="90"/>
      <c r="F10" s="90"/>
      <c r="G10" s="90"/>
      <c r="H10" s="91"/>
      <c r="I10" s="19"/>
      <c r="J10" s="19"/>
      <c r="K10" s="19"/>
    </row>
    <row r="11" spans="1:11" ht="12.75">
      <c r="A11" s="6" t="s">
        <v>203</v>
      </c>
      <c r="B11" s="111" t="s">
        <v>217</v>
      </c>
      <c r="C11" s="92"/>
      <c r="D11" s="92"/>
      <c r="E11" s="92"/>
      <c r="F11" s="92"/>
      <c r="G11" s="92"/>
      <c r="H11" s="92"/>
      <c r="I11" s="19"/>
      <c r="J11" s="19"/>
      <c r="K11" s="19"/>
    </row>
    <row r="12" spans="1:11" ht="12.75">
      <c r="A12" s="6" t="s">
        <v>204</v>
      </c>
      <c r="B12" s="111" t="s">
        <v>218</v>
      </c>
      <c r="C12" s="92"/>
      <c r="D12" s="92"/>
      <c r="E12" s="92"/>
      <c r="F12" s="92"/>
      <c r="G12" s="92"/>
      <c r="H12" s="92"/>
      <c r="I12" s="19"/>
      <c r="J12" s="19"/>
      <c r="K12" s="19"/>
    </row>
    <row r="13" spans="1:11" ht="12.7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</row>
    <row r="14" spans="1:11" ht="45.75" customHeight="1">
      <c r="A14" s="112" t="s">
        <v>219</v>
      </c>
      <c r="B14" s="113"/>
      <c r="C14" s="113"/>
      <c r="D14" s="113"/>
      <c r="E14" s="113"/>
      <c r="F14" s="113"/>
      <c r="G14" s="113"/>
      <c r="H14" s="114"/>
      <c r="I14" s="87" t="s">
        <v>205</v>
      </c>
      <c r="J14" s="87"/>
      <c r="K14" s="87"/>
    </row>
    <row r="15" spans="1:11" ht="52.5" customHeight="1">
      <c r="A15" s="83" t="s">
        <v>229</v>
      </c>
      <c r="B15" s="83"/>
      <c r="C15" s="83"/>
      <c r="D15" s="83"/>
      <c r="E15" s="83"/>
      <c r="F15" s="83"/>
      <c r="G15" s="83"/>
      <c r="H15" s="83"/>
      <c r="I15" s="87"/>
      <c r="J15" s="87"/>
      <c r="K15" s="87"/>
    </row>
    <row r="16" spans="1:11" ht="72" customHeight="1">
      <c r="A16" s="83" t="s">
        <v>220</v>
      </c>
      <c r="B16" s="83"/>
      <c r="C16" s="83"/>
      <c r="D16" s="83"/>
      <c r="E16" s="83"/>
      <c r="F16" s="83"/>
      <c r="G16" s="83"/>
      <c r="H16" s="83"/>
      <c r="I16" s="87"/>
      <c r="J16" s="87"/>
      <c r="K16" s="87"/>
    </row>
  </sheetData>
  <mergeCells count="14">
    <mergeCell ref="A1:H1"/>
    <mergeCell ref="B3:H3"/>
    <mergeCell ref="B4:H4"/>
    <mergeCell ref="B5:H5"/>
    <mergeCell ref="B6:H6"/>
    <mergeCell ref="B8:H8"/>
    <mergeCell ref="B9:H9"/>
    <mergeCell ref="B10:H10"/>
    <mergeCell ref="B11:H11"/>
    <mergeCell ref="B12:H12"/>
    <mergeCell ref="A14:H14"/>
    <mergeCell ref="I14:K16"/>
    <mergeCell ref="A15:H15"/>
    <mergeCell ref="A16:H16"/>
  </mergeCells>
  <hyperlinks>
    <hyperlink ref="B11" r:id="rId1" display="ural@ekaterinburg-tr.gazprom.ru"/>
    <hyperlink ref="B12" r:id="rId2" display="http://www.gazprom-transgaz-ekaterinburg.ru"/>
  </hyperlinks>
  <printOptions/>
  <pageMargins left="0.35" right="0.37" top="0.6" bottom="1" header="0.5" footer="0.5"/>
  <pageSetup horizontalDpi="600" verticalDpi="600" orientation="portrait" paperSize="9" scale="88" r:id="rId3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51"/>
  <sheetViews>
    <sheetView workbookViewId="0" topLeftCell="A1">
      <selection activeCell="A12" sqref="A12:H12"/>
    </sheetView>
  </sheetViews>
  <sheetFormatPr defaultColWidth="9.00390625" defaultRowHeight="12.75"/>
  <cols>
    <col min="1" max="1" width="29.125" style="0" customWidth="1"/>
    <col min="2" max="2" width="28.625" style="0" customWidth="1"/>
    <col min="3" max="7" width="9.875" style="0" customWidth="1"/>
    <col min="8" max="8" width="10.75390625" style="0" customWidth="1"/>
  </cols>
  <sheetData>
    <row r="1" spans="1:9" ht="21" customHeight="1">
      <c r="A1" s="93" t="s">
        <v>8</v>
      </c>
      <c r="B1" s="93"/>
      <c r="C1" s="93"/>
      <c r="D1" s="93"/>
      <c r="E1" s="93"/>
      <c r="F1" s="93"/>
      <c r="G1" s="93"/>
      <c r="H1" s="93"/>
      <c r="I1" s="7"/>
    </row>
    <row r="2" spans="1:9" ht="12.75">
      <c r="A2" s="10"/>
      <c r="B2" s="10"/>
      <c r="C2" s="10"/>
      <c r="D2" s="10"/>
      <c r="E2" s="10"/>
      <c r="F2" s="10"/>
      <c r="G2" s="10"/>
      <c r="H2" s="10"/>
      <c r="I2" s="7"/>
    </row>
    <row r="3" spans="1:9" ht="57.75" customHeight="1">
      <c r="A3" s="81" t="s">
        <v>9</v>
      </c>
      <c r="B3" s="81"/>
      <c r="C3" s="87" t="str">
        <f>'Свод тарифы'!B5</f>
        <v>ООО "Газпром трансгаз Екатеринбург"
филиал Шадринское линейное производственное управление магистральных газопроводов
(котельная промплощадки г. Шадринска)</v>
      </c>
      <c r="D3" s="92"/>
      <c r="E3" s="92"/>
      <c r="F3" s="92"/>
      <c r="G3" s="92"/>
      <c r="H3" s="92"/>
      <c r="I3" s="7"/>
    </row>
    <row r="4" spans="1:9" ht="12.75">
      <c r="A4" s="81" t="s">
        <v>10</v>
      </c>
      <c r="B4" s="81"/>
      <c r="C4" s="87">
        <f>'Свод тарифы'!B6</f>
        <v>6608007434</v>
      </c>
      <c r="D4" s="92"/>
      <c r="E4" s="92"/>
      <c r="F4" s="92"/>
      <c r="G4" s="92"/>
      <c r="H4" s="92"/>
      <c r="I4" s="7"/>
    </row>
    <row r="5" spans="1:9" ht="12.75">
      <c r="A5" s="81" t="s">
        <v>11</v>
      </c>
      <c r="B5" s="81"/>
      <c r="C5" s="87">
        <f>'Свод тарифы'!B7</f>
        <v>450202001</v>
      </c>
      <c r="D5" s="92"/>
      <c r="E5" s="92"/>
      <c r="F5" s="92"/>
      <c r="G5" s="92"/>
      <c r="H5" s="92"/>
      <c r="I5" s="7"/>
    </row>
    <row r="6" spans="1:9" ht="12.75">
      <c r="A6" s="81" t="s">
        <v>12</v>
      </c>
      <c r="B6" s="81"/>
      <c r="C6" s="87" t="str">
        <f>'Свод тарифы'!B8</f>
        <v>620219, г. Екатеринбург, а/я 63, ул. К.Цеткин, 14</v>
      </c>
      <c r="D6" s="92"/>
      <c r="E6" s="92"/>
      <c r="F6" s="92"/>
      <c r="G6" s="92"/>
      <c r="H6" s="92"/>
      <c r="I6" s="7"/>
    </row>
    <row r="7" spans="1:9" ht="12.75">
      <c r="A7" s="83" t="s">
        <v>13</v>
      </c>
      <c r="B7" s="83"/>
      <c r="C7" s="88" t="s">
        <v>226</v>
      </c>
      <c r="D7" s="88"/>
      <c r="E7" s="88"/>
      <c r="F7" s="88"/>
      <c r="G7" s="88"/>
      <c r="H7" s="88"/>
      <c r="I7" s="7"/>
    </row>
    <row r="8" spans="1:9" ht="12.75">
      <c r="A8" s="83"/>
      <c r="B8" s="83"/>
      <c r="C8" s="88"/>
      <c r="D8" s="88"/>
      <c r="E8" s="88"/>
      <c r="F8" s="88"/>
      <c r="G8" s="88"/>
      <c r="H8" s="88"/>
      <c r="I8" s="7"/>
    </row>
    <row r="9" spans="1:9" ht="30" customHeight="1">
      <c r="A9" s="83" t="s">
        <v>14</v>
      </c>
      <c r="B9" s="83"/>
      <c r="C9" s="89" t="s">
        <v>208</v>
      </c>
      <c r="D9" s="90"/>
      <c r="E9" s="90"/>
      <c r="F9" s="90"/>
      <c r="G9" s="90"/>
      <c r="H9" s="91"/>
      <c r="I9" s="7"/>
    </row>
    <row r="10" spans="1:9" ht="12.75">
      <c r="A10" s="83" t="s">
        <v>15</v>
      </c>
      <c r="B10" s="83"/>
      <c r="C10" s="75" t="s">
        <v>225</v>
      </c>
      <c r="D10" s="75"/>
      <c r="E10" s="75"/>
      <c r="F10" s="75"/>
      <c r="G10" s="75"/>
      <c r="H10" s="75"/>
      <c r="I10" s="7"/>
    </row>
    <row r="11" spans="1:9" ht="12.75">
      <c r="A11" s="81" t="s">
        <v>16</v>
      </c>
      <c r="B11" s="81"/>
      <c r="C11" s="88" t="s">
        <v>230</v>
      </c>
      <c r="D11" s="88"/>
      <c r="E11" s="88"/>
      <c r="F11" s="88"/>
      <c r="G11" s="88"/>
      <c r="H11" s="88"/>
      <c r="I11" s="7"/>
    </row>
    <row r="12" spans="1:9" ht="16.5" customHeight="1">
      <c r="A12" s="84" t="s">
        <v>17</v>
      </c>
      <c r="B12" s="85"/>
      <c r="C12" s="85"/>
      <c r="D12" s="85"/>
      <c r="E12" s="85"/>
      <c r="F12" s="85"/>
      <c r="G12" s="85"/>
      <c r="H12" s="86"/>
      <c r="I12" s="7"/>
    </row>
    <row r="13" spans="1:9" ht="12.75">
      <c r="A13" s="87" t="s">
        <v>18</v>
      </c>
      <c r="B13" s="87"/>
      <c r="C13" s="87" t="s">
        <v>19</v>
      </c>
      <c r="D13" s="87" t="s">
        <v>20</v>
      </c>
      <c r="E13" s="87"/>
      <c r="F13" s="87"/>
      <c r="G13" s="87"/>
      <c r="H13" s="87" t="s">
        <v>21</v>
      </c>
      <c r="I13" s="7"/>
    </row>
    <row r="14" spans="1:9" ht="25.5">
      <c r="A14" s="87"/>
      <c r="B14" s="87"/>
      <c r="C14" s="87"/>
      <c r="D14" s="17" t="s">
        <v>22</v>
      </c>
      <c r="E14" s="17" t="s">
        <v>23</v>
      </c>
      <c r="F14" s="17" t="s">
        <v>24</v>
      </c>
      <c r="G14" s="17" t="s">
        <v>25</v>
      </c>
      <c r="H14" s="87"/>
      <c r="I14" s="7"/>
    </row>
    <row r="15" spans="1:9" ht="12.75">
      <c r="A15" s="83" t="s">
        <v>26</v>
      </c>
      <c r="B15" s="15" t="s">
        <v>27</v>
      </c>
      <c r="C15" s="15"/>
      <c r="D15" s="14"/>
      <c r="E15" s="14"/>
      <c r="F15" s="14"/>
      <c r="G15" s="14"/>
      <c r="H15" s="16"/>
      <c r="I15" s="7"/>
    </row>
    <row r="16" spans="1:9" ht="12.75">
      <c r="A16" s="83"/>
      <c r="B16" s="11" t="s">
        <v>28</v>
      </c>
      <c r="C16" s="14"/>
      <c r="D16" s="15"/>
      <c r="E16" s="15"/>
      <c r="F16" s="15"/>
      <c r="G16" s="15"/>
      <c r="H16" s="14"/>
      <c r="I16" s="7"/>
    </row>
    <row r="17" spans="1:9" ht="12.75">
      <c r="A17" s="81" t="s">
        <v>29</v>
      </c>
      <c r="B17" s="15" t="s">
        <v>27</v>
      </c>
      <c r="C17" s="14"/>
      <c r="D17" s="15"/>
      <c r="E17" s="15"/>
      <c r="F17" s="15"/>
      <c r="G17" s="15"/>
      <c r="H17" s="14"/>
      <c r="I17" s="7"/>
    </row>
    <row r="18" spans="1:9" ht="12.75">
      <c r="A18" s="81"/>
      <c r="B18" s="50" t="str">
        <f>'Свод тарифы'!A13</f>
        <v>с 01.01.2013 по 30.06.2013</v>
      </c>
      <c r="C18" s="14">
        <f>'Свод тарифы'!B13</f>
        <v>1156.06</v>
      </c>
      <c r="D18" s="15"/>
      <c r="E18" s="15"/>
      <c r="F18" s="15"/>
      <c r="G18" s="15"/>
      <c r="H18" s="14"/>
      <c r="I18" s="7"/>
    </row>
    <row r="19" spans="1:9" ht="12.75">
      <c r="A19" s="81"/>
      <c r="B19" s="50" t="str">
        <f>'Свод тарифы'!A14</f>
        <v>с 01.07.2013 по 31.12.2013</v>
      </c>
      <c r="C19" s="14">
        <f>'Свод тарифы'!B14</f>
        <v>1269.82</v>
      </c>
      <c r="D19" s="15"/>
      <c r="E19" s="15"/>
      <c r="F19" s="15"/>
      <c r="G19" s="15"/>
      <c r="H19" s="14"/>
      <c r="I19" s="7"/>
    </row>
    <row r="20" spans="1:9" ht="12.75">
      <c r="A20" s="81"/>
      <c r="B20" s="15" t="s">
        <v>28</v>
      </c>
      <c r="C20" s="15"/>
      <c r="D20" s="15"/>
      <c r="E20" s="15"/>
      <c r="F20" s="15"/>
      <c r="G20" s="15"/>
      <c r="H20" s="14"/>
      <c r="I20" s="7"/>
    </row>
    <row r="21" spans="1:9" ht="20.25" customHeight="1">
      <c r="A21" s="82" t="s">
        <v>30</v>
      </c>
      <c r="B21" s="82"/>
      <c r="C21" s="82"/>
      <c r="D21" s="82"/>
      <c r="E21" s="82"/>
      <c r="F21" s="82"/>
      <c r="G21" s="82"/>
      <c r="H21" s="82"/>
      <c r="I21" s="7"/>
    </row>
    <row r="22" spans="1:9" ht="12.75">
      <c r="A22" s="83" t="s">
        <v>26</v>
      </c>
      <c r="B22" s="15" t="s">
        <v>31</v>
      </c>
      <c r="C22" s="15"/>
      <c r="D22" s="14"/>
      <c r="E22" s="14"/>
      <c r="F22" s="14"/>
      <c r="G22" s="14"/>
      <c r="H22" s="16"/>
      <c r="I22" s="7"/>
    </row>
    <row r="23" spans="1:9" ht="12.75">
      <c r="A23" s="83"/>
      <c r="B23" s="11" t="s">
        <v>32</v>
      </c>
      <c r="C23" s="14"/>
      <c r="D23" s="15"/>
      <c r="E23" s="15"/>
      <c r="F23" s="15"/>
      <c r="G23" s="15"/>
      <c r="H23" s="14"/>
      <c r="I23" s="7"/>
    </row>
    <row r="24" spans="1:9" ht="12.75">
      <c r="A24" s="81" t="s">
        <v>29</v>
      </c>
      <c r="B24" s="15" t="s">
        <v>31</v>
      </c>
      <c r="C24" s="14"/>
      <c r="D24" s="15"/>
      <c r="E24" s="15"/>
      <c r="F24" s="15"/>
      <c r="G24" s="15"/>
      <c r="H24" s="14"/>
      <c r="I24" s="7"/>
    </row>
    <row r="25" spans="1:9" ht="12.75">
      <c r="A25" s="81"/>
      <c r="B25" s="15" t="s">
        <v>32</v>
      </c>
      <c r="C25" s="15"/>
      <c r="D25" s="15"/>
      <c r="E25" s="15"/>
      <c r="F25" s="15"/>
      <c r="G25" s="15"/>
      <c r="H25" s="14"/>
      <c r="I25" s="7"/>
    </row>
    <row r="26" spans="1:9" ht="18" customHeight="1">
      <c r="A26" s="82" t="s">
        <v>33</v>
      </c>
      <c r="B26" s="82"/>
      <c r="C26" s="82"/>
      <c r="D26" s="82"/>
      <c r="E26" s="82"/>
      <c r="F26" s="82"/>
      <c r="G26" s="82"/>
      <c r="H26" s="82"/>
      <c r="I26" s="7"/>
    </row>
    <row r="27" spans="1:9" ht="12.75">
      <c r="A27" s="81" t="s">
        <v>26</v>
      </c>
      <c r="B27" s="15" t="s">
        <v>31</v>
      </c>
      <c r="C27" s="15"/>
      <c r="D27" s="14"/>
      <c r="E27" s="14"/>
      <c r="F27" s="14"/>
      <c r="G27" s="14"/>
      <c r="H27" s="16"/>
      <c r="I27" s="7"/>
    </row>
    <row r="28" spans="1:9" ht="12.75">
      <c r="A28" s="81"/>
      <c r="B28" s="11" t="s">
        <v>32</v>
      </c>
      <c r="C28" s="14"/>
      <c r="D28" s="15"/>
      <c r="E28" s="15"/>
      <c r="F28" s="15"/>
      <c r="G28" s="15"/>
      <c r="H28" s="14"/>
      <c r="I28" s="7"/>
    </row>
    <row r="29" spans="1:9" ht="12.75">
      <c r="A29" s="81" t="s">
        <v>29</v>
      </c>
      <c r="B29" s="15" t="s">
        <v>31</v>
      </c>
      <c r="C29" s="14"/>
      <c r="D29" s="15"/>
      <c r="E29" s="15"/>
      <c r="F29" s="15"/>
      <c r="G29" s="15"/>
      <c r="H29" s="14"/>
      <c r="I29" s="7"/>
    </row>
    <row r="30" spans="1:9" ht="12.75">
      <c r="A30" s="81"/>
      <c r="B30" s="15" t="s">
        <v>32</v>
      </c>
      <c r="C30" s="15"/>
      <c r="D30" s="15"/>
      <c r="E30" s="15"/>
      <c r="F30" s="15"/>
      <c r="G30" s="15"/>
      <c r="H30" s="14"/>
      <c r="I30" s="7"/>
    </row>
    <row r="31" spans="1:9" ht="38.25" customHeight="1">
      <c r="A31" s="10"/>
      <c r="B31" s="10"/>
      <c r="C31" s="10"/>
      <c r="D31" s="10"/>
      <c r="E31" s="10"/>
      <c r="F31" s="10"/>
      <c r="G31" s="10"/>
      <c r="H31" s="10"/>
      <c r="I31" s="7"/>
    </row>
    <row r="32" spans="1:9" ht="12.75">
      <c r="A32" s="80" t="s">
        <v>9</v>
      </c>
      <c r="B32" s="80"/>
      <c r="C32" s="75"/>
      <c r="D32" s="75"/>
      <c r="E32" s="75"/>
      <c r="F32" s="75"/>
      <c r="G32" s="75"/>
      <c r="H32" s="75"/>
      <c r="I32" s="7"/>
    </row>
    <row r="33" spans="1:9" ht="12.75">
      <c r="A33" s="74" t="s">
        <v>10</v>
      </c>
      <c r="B33" s="74"/>
      <c r="C33" s="75"/>
      <c r="D33" s="75"/>
      <c r="E33" s="75"/>
      <c r="F33" s="75"/>
      <c r="G33" s="75"/>
      <c r="H33" s="75"/>
      <c r="I33" s="7"/>
    </row>
    <row r="34" spans="1:9" ht="12.75">
      <c r="A34" s="74" t="s">
        <v>11</v>
      </c>
      <c r="B34" s="74"/>
      <c r="C34" s="75"/>
      <c r="D34" s="75"/>
      <c r="E34" s="75"/>
      <c r="F34" s="75"/>
      <c r="G34" s="75"/>
      <c r="H34" s="75"/>
      <c r="I34" s="7"/>
    </row>
    <row r="35" spans="1:9" ht="12.75">
      <c r="A35" s="74" t="s">
        <v>12</v>
      </c>
      <c r="B35" s="74"/>
      <c r="C35" s="75"/>
      <c r="D35" s="75"/>
      <c r="E35" s="75"/>
      <c r="F35" s="75"/>
      <c r="G35" s="75"/>
      <c r="H35" s="75"/>
      <c r="I35" s="7"/>
    </row>
    <row r="36" spans="1:9" ht="12.75">
      <c r="A36" s="78" t="s">
        <v>34</v>
      </c>
      <c r="B36" s="78"/>
      <c r="C36" s="79"/>
      <c r="D36" s="79"/>
      <c r="E36" s="79"/>
      <c r="F36" s="79"/>
      <c r="G36" s="79"/>
      <c r="H36" s="79"/>
      <c r="I36" s="7"/>
    </row>
    <row r="37" spans="1:9" ht="12.75">
      <c r="A37" s="78" t="s">
        <v>14</v>
      </c>
      <c r="B37" s="78"/>
      <c r="C37" s="75"/>
      <c r="D37" s="75"/>
      <c r="E37" s="75"/>
      <c r="F37" s="75"/>
      <c r="G37" s="75"/>
      <c r="H37" s="75"/>
      <c r="I37" s="7"/>
    </row>
    <row r="38" spans="1:9" ht="12.75">
      <c r="A38" s="78" t="s">
        <v>35</v>
      </c>
      <c r="B38" s="78"/>
      <c r="C38" s="75"/>
      <c r="D38" s="75"/>
      <c r="E38" s="75"/>
      <c r="F38" s="75"/>
      <c r="G38" s="75"/>
      <c r="H38" s="75"/>
      <c r="I38" s="7"/>
    </row>
    <row r="39" spans="1:9" ht="12.75">
      <c r="A39" s="74" t="s">
        <v>16</v>
      </c>
      <c r="B39" s="74"/>
      <c r="C39" s="75"/>
      <c r="D39" s="75"/>
      <c r="E39" s="75"/>
      <c r="F39" s="75"/>
      <c r="G39" s="75"/>
      <c r="H39" s="75"/>
      <c r="I39" s="7"/>
    </row>
    <row r="40" spans="1:9" ht="25.5" customHeight="1">
      <c r="A40" s="76" t="s">
        <v>36</v>
      </c>
      <c r="B40" s="76"/>
      <c r="C40" s="77"/>
      <c r="D40" s="77"/>
      <c r="E40" s="77"/>
      <c r="F40" s="77"/>
      <c r="G40" s="77"/>
      <c r="H40" s="77"/>
      <c r="I40" s="7"/>
    </row>
    <row r="41" spans="1:9" ht="18" customHeight="1">
      <c r="A41" s="10"/>
      <c r="B41" s="10"/>
      <c r="C41" s="10"/>
      <c r="D41" s="10"/>
      <c r="E41" s="10"/>
      <c r="F41" s="10"/>
      <c r="G41" s="10"/>
      <c r="H41" s="10"/>
      <c r="I41" s="7"/>
    </row>
    <row r="42" spans="1:9" ht="12.75">
      <c r="A42" s="80" t="s">
        <v>9</v>
      </c>
      <c r="B42" s="80"/>
      <c r="C42" s="75"/>
      <c r="D42" s="75"/>
      <c r="E42" s="75"/>
      <c r="F42" s="75"/>
      <c r="G42" s="75"/>
      <c r="H42" s="75"/>
      <c r="I42" s="7"/>
    </row>
    <row r="43" spans="1:9" ht="12.75">
      <c r="A43" s="74" t="s">
        <v>10</v>
      </c>
      <c r="B43" s="74"/>
      <c r="C43" s="75"/>
      <c r="D43" s="75"/>
      <c r="E43" s="75"/>
      <c r="F43" s="75"/>
      <c r="G43" s="75"/>
      <c r="H43" s="75"/>
      <c r="I43" s="7"/>
    </row>
    <row r="44" spans="1:9" ht="12.75">
      <c r="A44" s="74" t="s">
        <v>11</v>
      </c>
      <c r="B44" s="74"/>
      <c r="C44" s="75"/>
      <c r="D44" s="75"/>
      <c r="E44" s="75"/>
      <c r="F44" s="75"/>
      <c r="G44" s="75"/>
      <c r="H44" s="75"/>
      <c r="I44" s="7"/>
    </row>
    <row r="45" spans="1:9" ht="12.75">
      <c r="A45" s="74" t="s">
        <v>12</v>
      </c>
      <c r="B45" s="74"/>
      <c r="C45" s="75"/>
      <c r="D45" s="75"/>
      <c r="E45" s="75"/>
      <c r="F45" s="75"/>
      <c r="G45" s="75"/>
      <c r="H45" s="75"/>
      <c r="I45" s="7"/>
    </row>
    <row r="46" spans="1:9" ht="12.75">
      <c r="A46" s="78" t="s">
        <v>37</v>
      </c>
      <c r="B46" s="78"/>
      <c r="C46" s="79"/>
      <c r="D46" s="79"/>
      <c r="E46" s="79"/>
      <c r="F46" s="79"/>
      <c r="G46" s="79"/>
      <c r="H46" s="79"/>
      <c r="I46" s="7"/>
    </row>
    <row r="47" spans="1:9" ht="12.75">
      <c r="A47" s="78"/>
      <c r="B47" s="78"/>
      <c r="C47" s="79"/>
      <c r="D47" s="79"/>
      <c r="E47" s="79"/>
      <c r="F47" s="79"/>
      <c r="G47" s="79"/>
      <c r="H47" s="79"/>
      <c r="I47" s="7"/>
    </row>
    <row r="48" spans="1:9" ht="12.75">
      <c r="A48" s="78" t="s">
        <v>14</v>
      </c>
      <c r="B48" s="78"/>
      <c r="C48" s="75"/>
      <c r="D48" s="75"/>
      <c r="E48" s="75"/>
      <c r="F48" s="75"/>
      <c r="G48" s="75"/>
      <c r="H48" s="75"/>
      <c r="I48" s="7"/>
    </row>
    <row r="49" spans="1:9" ht="12.75">
      <c r="A49" s="78" t="s">
        <v>35</v>
      </c>
      <c r="B49" s="78"/>
      <c r="C49" s="75"/>
      <c r="D49" s="75"/>
      <c r="E49" s="75"/>
      <c r="F49" s="75"/>
      <c r="G49" s="75"/>
      <c r="H49" s="75"/>
      <c r="I49" s="7"/>
    </row>
    <row r="50" spans="1:9" ht="12.75">
      <c r="A50" s="74" t="s">
        <v>16</v>
      </c>
      <c r="B50" s="74"/>
      <c r="C50" s="75"/>
      <c r="D50" s="75"/>
      <c r="E50" s="75"/>
      <c r="F50" s="75"/>
      <c r="G50" s="75"/>
      <c r="H50" s="75"/>
      <c r="I50" s="7"/>
    </row>
    <row r="51" spans="1:9" ht="27.75" customHeight="1">
      <c r="A51" s="76" t="s">
        <v>38</v>
      </c>
      <c r="B51" s="76"/>
      <c r="C51" s="77"/>
      <c r="D51" s="77"/>
      <c r="E51" s="77"/>
      <c r="F51" s="77"/>
      <c r="G51" s="77"/>
      <c r="H51" s="77"/>
      <c r="I51" s="7"/>
    </row>
  </sheetData>
  <mergeCells count="66">
    <mergeCell ref="A1:H1"/>
    <mergeCell ref="A3:B3"/>
    <mergeCell ref="C3:H3"/>
    <mergeCell ref="A4:B4"/>
    <mergeCell ref="C4:H4"/>
    <mergeCell ref="A5:B5"/>
    <mergeCell ref="C5:H5"/>
    <mergeCell ref="A6:B6"/>
    <mergeCell ref="C6:H6"/>
    <mergeCell ref="A7:B8"/>
    <mergeCell ref="C7:H8"/>
    <mergeCell ref="A9:B9"/>
    <mergeCell ref="C9:H9"/>
    <mergeCell ref="A10:B10"/>
    <mergeCell ref="C10:H10"/>
    <mergeCell ref="A11:B11"/>
    <mergeCell ref="C11:H11"/>
    <mergeCell ref="A12:H12"/>
    <mergeCell ref="A13:B14"/>
    <mergeCell ref="C13:C14"/>
    <mergeCell ref="D13:G13"/>
    <mergeCell ref="H13:H14"/>
    <mergeCell ref="A15:A16"/>
    <mergeCell ref="A17:A20"/>
    <mergeCell ref="A21:H21"/>
    <mergeCell ref="A22:A23"/>
    <mergeCell ref="A24:A25"/>
    <mergeCell ref="A26:H26"/>
    <mergeCell ref="A27:A28"/>
    <mergeCell ref="A29:A30"/>
    <mergeCell ref="A32:B32"/>
    <mergeCell ref="C32:H32"/>
    <mergeCell ref="A33:B33"/>
    <mergeCell ref="C33:H33"/>
    <mergeCell ref="A34:B34"/>
    <mergeCell ref="C34:H34"/>
    <mergeCell ref="A35:B35"/>
    <mergeCell ref="C35:H35"/>
    <mergeCell ref="A36:B36"/>
    <mergeCell ref="C36:H36"/>
    <mergeCell ref="A37:B37"/>
    <mergeCell ref="C37:H37"/>
    <mergeCell ref="A38:B38"/>
    <mergeCell ref="C38:H38"/>
    <mergeCell ref="A39:B39"/>
    <mergeCell ref="C39:H39"/>
    <mergeCell ref="A40:B40"/>
    <mergeCell ref="C40:H40"/>
    <mergeCell ref="A42:B42"/>
    <mergeCell ref="C42:H42"/>
    <mergeCell ref="A43:B43"/>
    <mergeCell ref="C43:H43"/>
    <mergeCell ref="A44:B44"/>
    <mergeCell ref="C44:H44"/>
    <mergeCell ref="A45:B45"/>
    <mergeCell ref="C45:H45"/>
    <mergeCell ref="A46:B47"/>
    <mergeCell ref="C46:H47"/>
    <mergeCell ref="A48:B48"/>
    <mergeCell ref="C48:H48"/>
    <mergeCell ref="A49:B49"/>
    <mergeCell ref="C49:H49"/>
    <mergeCell ref="A50:B50"/>
    <mergeCell ref="C50:H50"/>
    <mergeCell ref="A51:B51"/>
    <mergeCell ref="C51:H51"/>
  </mergeCells>
  <printOptions horizontalCentered="1"/>
  <pageMargins left="0.7086614173228347" right="0.4724409448818898" top="0.5118110236220472" bottom="0.984251968503937" header="0.5118110236220472" footer="0.5118110236220472"/>
  <pageSetup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7"/>
  <sheetViews>
    <sheetView view="pageBreakPreview" zoomScale="60" workbookViewId="0" topLeftCell="A1">
      <selection activeCell="A2" sqref="A2"/>
    </sheetView>
  </sheetViews>
  <sheetFormatPr defaultColWidth="9.00390625" defaultRowHeight="12.75"/>
  <cols>
    <col min="1" max="2" width="37.875" style="0" customWidth="1"/>
    <col min="3" max="4" width="13.625" style="0" customWidth="1"/>
  </cols>
  <sheetData>
    <row r="1" spans="1:5" ht="36" customHeight="1">
      <c r="A1" s="67" t="s">
        <v>40</v>
      </c>
      <c r="B1" s="67"/>
      <c r="C1" s="67"/>
      <c r="D1" s="67"/>
      <c r="E1" s="7"/>
    </row>
    <row r="2" spans="1:5" ht="12.75">
      <c r="A2" s="10"/>
      <c r="B2" s="10"/>
      <c r="C2" s="10"/>
      <c r="D2" s="10"/>
      <c r="E2" s="7"/>
    </row>
    <row r="3" spans="1:5" ht="12.75">
      <c r="A3" s="81" t="s">
        <v>9</v>
      </c>
      <c r="B3" s="81"/>
      <c r="C3" s="92"/>
      <c r="D3" s="92"/>
      <c r="E3" s="7"/>
    </row>
    <row r="4" spans="1:5" ht="12.75">
      <c r="A4" s="81" t="s">
        <v>41</v>
      </c>
      <c r="B4" s="81"/>
      <c r="C4" s="92"/>
      <c r="D4" s="92"/>
      <c r="E4" s="7"/>
    </row>
    <row r="5" spans="1:5" ht="12.75">
      <c r="A5" s="81" t="s">
        <v>11</v>
      </c>
      <c r="B5" s="81"/>
      <c r="C5" s="92"/>
      <c r="D5" s="92"/>
      <c r="E5" s="7"/>
    </row>
    <row r="6" spans="1:5" ht="12.75">
      <c r="A6" s="81" t="s">
        <v>42</v>
      </c>
      <c r="B6" s="81"/>
      <c r="C6" s="92"/>
      <c r="D6" s="92"/>
      <c r="E6" s="7"/>
    </row>
    <row r="7" spans="1:5" ht="12.75">
      <c r="A7" s="83" t="s">
        <v>13</v>
      </c>
      <c r="B7" s="83"/>
      <c r="C7" s="92"/>
      <c r="D7" s="92"/>
      <c r="E7" s="7"/>
    </row>
    <row r="8" spans="1:5" ht="12.75">
      <c r="A8" s="83" t="s">
        <v>14</v>
      </c>
      <c r="B8" s="83"/>
      <c r="C8" s="92"/>
      <c r="D8" s="92"/>
      <c r="E8" s="7"/>
    </row>
    <row r="9" spans="1:5" ht="12.75">
      <c r="A9" s="81" t="s">
        <v>43</v>
      </c>
      <c r="B9" s="81"/>
      <c r="C9" s="92"/>
      <c r="D9" s="92"/>
      <c r="E9" s="7"/>
    </row>
    <row r="10" spans="1:5" ht="12.75">
      <c r="A10" s="81" t="s">
        <v>16</v>
      </c>
      <c r="B10" s="81"/>
      <c r="C10" s="92"/>
      <c r="D10" s="92"/>
      <c r="E10" s="7"/>
    </row>
    <row r="11" spans="1:5" ht="12.75">
      <c r="A11" s="92" t="s">
        <v>44</v>
      </c>
      <c r="B11" s="92"/>
      <c r="C11" s="92" t="s">
        <v>45</v>
      </c>
      <c r="D11" s="92"/>
      <c r="E11" s="7"/>
    </row>
    <row r="12" spans="1:5" ht="12.75">
      <c r="A12" s="66" t="s">
        <v>46</v>
      </c>
      <c r="B12" s="66"/>
      <c r="C12" s="82"/>
      <c r="D12" s="82"/>
      <c r="E12" s="7"/>
    </row>
    <row r="13" spans="1:5" ht="12.75">
      <c r="A13" s="66"/>
      <c r="B13" s="66"/>
      <c r="C13" s="82"/>
      <c r="D13" s="82"/>
      <c r="E13" s="7"/>
    </row>
    <row r="14" spans="1:5" ht="31.5" customHeight="1">
      <c r="A14" s="19"/>
      <c r="B14" s="19"/>
      <c r="C14" s="19"/>
      <c r="D14" s="19"/>
      <c r="E14" s="7"/>
    </row>
    <row r="15" spans="1:5" ht="12.75">
      <c r="A15" s="81" t="s">
        <v>9</v>
      </c>
      <c r="B15" s="81"/>
      <c r="C15" s="92"/>
      <c r="D15" s="92"/>
      <c r="E15" s="7"/>
    </row>
    <row r="16" spans="1:5" ht="12.75">
      <c r="A16" s="81" t="s">
        <v>41</v>
      </c>
      <c r="B16" s="81"/>
      <c r="C16" s="92"/>
      <c r="D16" s="92"/>
      <c r="E16" s="7"/>
    </row>
    <row r="17" spans="1:5" ht="12.75">
      <c r="A17" s="81" t="s">
        <v>11</v>
      </c>
      <c r="B17" s="81"/>
      <c r="C17" s="92"/>
      <c r="D17" s="92"/>
      <c r="E17" s="7"/>
    </row>
    <row r="18" spans="1:5" ht="12.75">
      <c r="A18" s="81" t="s">
        <v>42</v>
      </c>
      <c r="B18" s="81"/>
      <c r="C18" s="92"/>
      <c r="D18" s="92"/>
      <c r="E18" s="7"/>
    </row>
    <row r="19" spans="1:5" ht="12.75">
      <c r="A19" s="83" t="s">
        <v>47</v>
      </c>
      <c r="B19" s="83"/>
      <c r="C19" s="92"/>
      <c r="D19" s="92"/>
      <c r="E19" s="7"/>
    </row>
    <row r="20" spans="1:5" ht="12.75">
      <c r="A20" s="83" t="s">
        <v>14</v>
      </c>
      <c r="B20" s="83"/>
      <c r="C20" s="92"/>
      <c r="D20" s="92"/>
      <c r="E20" s="7"/>
    </row>
    <row r="21" spans="1:5" ht="12.75">
      <c r="A21" s="81" t="s">
        <v>48</v>
      </c>
      <c r="B21" s="81"/>
      <c r="C21" s="92"/>
      <c r="D21" s="92"/>
      <c r="E21" s="7"/>
    </row>
    <row r="22" spans="1:5" ht="12.75">
      <c r="A22" s="81" t="s">
        <v>16</v>
      </c>
      <c r="B22" s="81"/>
      <c r="C22" s="92"/>
      <c r="D22" s="92"/>
      <c r="E22" s="7"/>
    </row>
    <row r="23" spans="1:5" ht="12.75">
      <c r="A23" s="92" t="s">
        <v>44</v>
      </c>
      <c r="B23" s="92"/>
      <c r="C23" s="92" t="s">
        <v>45</v>
      </c>
      <c r="D23" s="92"/>
      <c r="E23" s="7"/>
    </row>
    <row r="24" spans="1:5" ht="12.75">
      <c r="A24" s="62" t="s">
        <v>49</v>
      </c>
      <c r="B24" s="63"/>
      <c r="C24" s="82"/>
      <c r="D24" s="82"/>
      <c r="E24" s="7"/>
    </row>
    <row r="25" spans="1:5" ht="12.75">
      <c r="A25" s="64"/>
      <c r="B25" s="65"/>
      <c r="C25" s="82"/>
      <c r="D25" s="82"/>
      <c r="E25" s="7"/>
    </row>
    <row r="26" ht="12.75">
      <c r="A26" s="2"/>
    </row>
    <row r="27" spans="1:2" ht="32.25" customHeight="1">
      <c r="A27" s="94" t="s">
        <v>50</v>
      </c>
      <c r="B27" s="94"/>
    </row>
    <row r="28" spans="1:2" ht="12.75">
      <c r="A28" s="6" t="s">
        <v>9</v>
      </c>
      <c r="B28" s="6"/>
    </row>
    <row r="29" spans="1:2" ht="12.75">
      <c r="A29" s="6" t="s">
        <v>10</v>
      </c>
      <c r="B29" s="6"/>
    </row>
    <row r="30" spans="1:2" ht="12.75">
      <c r="A30" s="6" t="s">
        <v>11</v>
      </c>
      <c r="B30" s="6"/>
    </row>
    <row r="31" spans="1:2" ht="12.75">
      <c r="A31" s="6" t="s">
        <v>42</v>
      </c>
      <c r="B31" s="6"/>
    </row>
    <row r="32" spans="1:2" ht="63.75">
      <c r="A32" s="4" t="s">
        <v>51</v>
      </c>
      <c r="B32" s="6"/>
    </row>
    <row r="33" spans="1:2" ht="25.5">
      <c r="A33" s="4" t="s">
        <v>14</v>
      </c>
      <c r="B33" s="6"/>
    </row>
    <row r="34" spans="1:2" ht="12.75">
      <c r="A34" s="4" t="s">
        <v>43</v>
      </c>
      <c r="B34" s="6"/>
    </row>
    <row r="35" spans="1:2" ht="12.75">
      <c r="A35" s="6" t="s">
        <v>16</v>
      </c>
      <c r="B35" s="6"/>
    </row>
    <row r="36" spans="1:2" ht="12.75">
      <c r="A36" s="5" t="s">
        <v>44</v>
      </c>
      <c r="B36" s="5" t="s">
        <v>45</v>
      </c>
    </row>
    <row r="37" spans="1:2" ht="51">
      <c r="A37" s="39" t="s">
        <v>52</v>
      </c>
      <c r="B37" s="40"/>
    </row>
    <row r="38" spans="1:2" ht="19.5" customHeight="1">
      <c r="A38" s="6"/>
      <c r="B38" s="6"/>
    </row>
    <row r="39" spans="1:2" ht="12.75">
      <c r="A39" s="6" t="s">
        <v>9</v>
      </c>
      <c r="B39" s="6"/>
    </row>
    <row r="40" spans="1:2" ht="12.75">
      <c r="A40" s="6" t="s">
        <v>10</v>
      </c>
      <c r="B40" s="6"/>
    </row>
    <row r="41" spans="1:2" ht="12.75">
      <c r="A41" s="6" t="s">
        <v>11</v>
      </c>
      <c r="B41" s="6"/>
    </row>
    <row r="42" spans="1:2" ht="12.75">
      <c r="A42" s="6" t="s">
        <v>42</v>
      </c>
      <c r="B42" s="6"/>
    </row>
    <row r="43" spans="1:2" ht="51">
      <c r="A43" s="4" t="s">
        <v>53</v>
      </c>
      <c r="B43" s="6"/>
    </row>
    <row r="44" spans="1:2" ht="25.5">
      <c r="A44" s="4" t="s">
        <v>14</v>
      </c>
      <c r="B44" s="6"/>
    </row>
    <row r="45" spans="1:2" ht="12.75">
      <c r="A45" s="4" t="s">
        <v>43</v>
      </c>
      <c r="B45" s="6"/>
    </row>
    <row r="46" spans="1:2" ht="12.75">
      <c r="A46" s="6" t="s">
        <v>16</v>
      </c>
      <c r="B46" s="6"/>
    </row>
    <row r="47" spans="1:2" ht="12.75">
      <c r="A47" s="5" t="s">
        <v>44</v>
      </c>
      <c r="B47" s="5" t="s">
        <v>45</v>
      </c>
    </row>
    <row r="48" spans="1:2" ht="29.25" customHeight="1">
      <c r="A48" s="39" t="s">
        <v>54</v>
      </c>
      <c r="B48" s="40"/>
    </row>
    <row r="49" spans="1:2" ht="12.75">
      <c r="A49" s="26"/>
      <c r="B49" s="26"/>
    </row>
    <row r="50" spans="1:2" ht="12.75">
      <c r="A50" s="26"/>
      <c r="B50" s="26"/>
    </row>
    <row r="51" spans="1:2" ht="12.75">
      <c r="A51" s="26"/>
      <c r="B51" s="26"/>
    </row>
    <row r="52" spans="1:2" ht="12.75">
      <c r="A52" s="26"/>
      <c r="B52" s="26"/>
    </row>
    <row r="53" spans="1:2" ht="12.75">
      <c r="A53" s="26"/>
      <c r="B53" s="26"/>
    </row>
    <row r="54" spans="1:2" ht="12.75">
      <c r="A54" s="26"/>
      <c r="B54" s="26"/>
    </row>
    <row r="55" spans="1:2" ht="12.75">
      <c r="A55" s="26"/>
      <c r="B55" s="26"/>
    </row>
    <row r="56" spans="1:2" ht="12.75">
      <c r="A56" s="26"/>
      <c r="B56" s="26"/>
    </row>
    <row r="57" spans="1:2" ht="12.75">
      <c r="A57" s="26"/>
      <c r="B57" s="26"/>
    </row>
    <row r="58" spans="1:2" ht="12.75">
      <c r="A58" s="26"/>
      <c r="B58" s="26"/>
    </row>
    <row r="59" spans="1:2" ht="12.75">
      <c r="A59" s="26"/>
      <c r="B59" s="26"/>
    </row>
    <row r="60" spans="1:2" ht="12.75">
      <c r="A60" s="26"/>
      <c r="B60" s="26"/>
    </row>
    <row r="61" spans="1:2" ht="12.75">
      <c r="A61" s="26"/>
      <c r="B61" s="26"/>
    </row>
    <row r="62" spans="1:2" ht="12.75">
      <c r="A62" s="26"/>
      <c r="B62" s="26"/>
    </row>
    <row r="63" spans="1:2" ht="12.75">
      <c r="A63" s="26"/>
      <c r="B63" s="26"/>
    </row>
    <row r="64" spans="1:2" ht="12.75">
      <c r="A64" s="26"/>
      <c r="B64" s="26"/>
    </row>
    <row r="65" spans="1:2" ht="12.75">
      <c r="A65" s="26"/>
      <c r="B65" s="26"/>
    </row>
    <row r="66" spans="1:2" ht="12.75">
      <c r="A66" s="26"/>
      <c r="B66" s="26"/>
    </row>
    <row r="67" spans="1:2" ht="12.75">
      <c r="A67" s="26"/>
      <c r="B67" s="26"/>
    </row>
    <row r="68" spans="1:2" ht="12.75">
      <c r="A68" s="26"/>
      <c r="B68" s="26"/>
    </row>
    <row r="69" spans="1:2" ht="12.75">
      <c r="A69" s="26"/>
      <c r="B69" s="26"/>
    </row>
    <row r="70" spans="1:2" ht="12.75">
      <c r="A70" s="26"/>
      <c r="B70" s="26"/>
    </row>
    <row r="71" spans="1:2" ht="12.75">
      <c r="A71" s="26"/>
      <c r="B71" s="26"/>
    </row>
    <row r="72" spans="1:2" ht="12.75">
      <c r="A72" s="26"/>
      <c r="B72" s="26"/>
    </row>
    <row r="73" spans="1:2" ht="12.75">
      <c r="A73" s="26"/>
      <c r="B73" s="26"/>
    </row>
    <row r="74" spans="1:2" ht="12.75">
      <c r="A74" s="26"/>
      <c r="B74" s="26"/>
    </row>
    <row r="75" spans="1:2" ht="12.75">
      <c r="A75" s="26"/>
      <c r="B75" s="26"/>
    </row>
    <row r="76" spans="1:2" ht="12.75">
      <c r="A76" s="26"/>
      <c r="B76" s="26"/>
    </row>
    <row r="77" spans="1:2" ht="12.75">
      <c r="A77" s="26"/>
      <c r="B77" s="26"/>
    </row>
  </sheetData>
  <mergeCells count="42">
    <mergeCell ref="A1:D1"/>
    <mergeCell ref="A3:B3"/>
    <mergeCell ref="C3:D3"/>
    <mergeCell ref="A4:B4"/>
    <mergeCell ref="C4:D4"/>
    <mergeCell ref="A5:B5"/>
    <mergeCell ref="C5:D5"/>
    <mergeCell ref="A6:B6"/>
    <mergeCell ref="C6:D6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3"/>
    <mergeCell ref="C12:D13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7:B27"/>
    <mergeCell ref="A23:B23"/>
    <mergeCell ref="C23:D23"/>
    <mergeCell ref="A24:B25"/>
    <mergeCell ref="C24:D25"/>
  </mergeCells>
  <printOptions/>
  <pageMargins left="0.75" right="0.75" top="0.65" bottom="1" header="0.5" footer="0.5"/>
  <pageSetup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52"/>
  <sheetViews>
    <sheetView zoomScale="85" zoomScaleNormal="85" zoomScaleSheetLayoutView="70" workbookViewId="0" topLeftCell="A1">
      <selection activeCell="B12" sqref="B12"/>
    </sheetView>
  </sheetViews>
  <sheetFormatPr defaultColWidth="9.00390625" defaultRowHeight="12.75"/>
  <cols>
    <col min="1" max="1" width="70.125" style="0" customWidth="1"/>
    <col min="2" max="2" width="51.625" style="0" customWidth="1"/>
  </cols>
  <sheetData>
    <row r="1" spans="1:2" ht="24.75" customHeight="1">
      <c r="A1" s="93" t="s">
        <v>55</v>
      </c>
      <c r="B1" s="93"/>
    </row>
    <row r="2" spans="1:2" ht="12.75">
      <c r="A2" s="8"/>
      <c r="B2" s="8"/>
    </row>
    <row r="3" spans="1:2" ht="53.25" customHeight="1">
      <c r="A3" s="6" t="s">
        <v>9</v>
      </c>
      <c r="B3" s="17" t="str">
        <f>'Тарифы пр-во'!C3</f>
        <v>ООО "Газпром трансгаз Екатеринбург"
филиал Шадринское линейное производственное управление магистральных газопроводов
(котельная промплощадки г. Шадринска)</v>
      </c>
    </row>
    <row r="4" spans="1:2" ht="12.75">
      <c r="A4" s="6" t="s">
        <v>10</v>
      </c>
      <c r="B4" s="17">
        <f>'Тарифы пр-во'!C4</f>
        <v>6608007434</v>
      </c>
    </row>
    <row r="5" spans="1:2" ht="12.75">
      <c r="A5" s="6" t="s">
        <v>11</v>
      </c>
      <c r="B5" s="17">
        <f>'Тарифы пр-во'!C5</f>
        <v>450202001</v>
      </c>
    </row>
    <row r="6" spans="1:2" ht="12.75">
      <c r="A6" s="6" t="s">
        <v>42</v>
      </c>
      <c r="B6" s="17" t="str">
        <f>'Тарифы пр-во'!C6</f>
        <v>620219, г. Екатеринбург, а/я 63, ул. К.Цеткин, 14</v>
      </c>
    </row>
    <row r="7" spans="1:2" ht="14.25" customHeight="1">
      <c r="A7" s="6" t="s">
        <v>56</v>
      </c>
      <c r="B7" s="17" t="str">
        <f>'Свод тарифы'!B9</f>
        <v>утверждено на 2013 год</v>
      </c>
    </row>
    <row r="8" spans="1:2" ht="12.75">
      <c r="A8" s="8"/>
      <c r="B8" s="43"/>
    </row>
    <row r="9" spans="1:2" ht="12.75">
      <c r="A9" s="10"/>
      <c r="B9" s="41"/>
    </row>
    <row r="10" spans="1:2" ht="12.75">
      <c r="A10" s="12" t="s">
        <v>57</v>
      </c>
      <c r="B10" s="5" t="s">
        <v>45</v>
      </c>
    </row>
    <row r="11" spans="1:2" ht="25.5">
      <c r="A11" s="39" t="s">
        <v>58</v>
      </c>
      <c r="B11" s="44" t="s">
        <v>212</v>
      </c>
    </row>
    <row r="12" spans="1:2" ht="23.25" customHeight="1">
      <c r="A12" s="39" t="s">
        <v>59</v>
      </c>
      <c r="B12" s="69">
        <f>1202.44*(6624.62-6315.15)/1000</f>
        <v>372.1191068000003</v>
      </c>
    </row>
    <row r="13" spans="1:2" ht="25.5">
      <c r="A13" s="39" t="s">
        <v>60</v>
      </c>
      <c r="B13" s="42">
        <f>B14+B15+B16+B19+B20+B21+B22+B23+B25+B27+B28</f>
        <v>7965.699999999999</v>
      </c>
    </row>
    <row r="14" spans="1:2" ht="12.75">
      <c r="A14" s="4" t="s">
        <v>61</v>
      </c>
      <c r="B14" s="5"/>
    </row>
    <row r="15" spans="1:2" ht="12.75">
      <c r="A15" s="4" t="s">
        <v>62</v>
      </c>
      <c r="B15" s="5">
        <f>Топливо!B9</f>
        <v>2922.4</v>
      </c>
    </row>
    <row r="16" spans="1:2" ht="25.5">
      <c r="A16" s="4" t="s">
        <v>63</v>
      </c>
      <c r="B16" s="5">
        <v>1236.6</v>
      </c>
    </row>
    <row r="17" spans="1:2" ht="12.75">
      <c r="A17" s="45" t="s">
        <v>64</v>
      </c>
      <c r="B17" s="53">
        <f>B16/B18</f>
        <v>4.704405386897968</v>
      </c>
    </row>
    <row r="18" spans="1:2" ht="12.75">
      <c r="A18" s="45" t="s">
        <v>65</v>
      </c>
      <c r="B18" s="5">
        <v>262.86</v>
      </c>
    </row>
    <row r="19" spans="1:2" ht="25.5">
      <c r="A19" s="4" t="s">
        <v>66</v>
      </c>
      <c r="B19" s="5">
        <v>46.9</v>
      </c>
    </row>
    <row r="20" spans="1:2" ht="12.75">
      <c r="A20" s="4" t="s">
        <v>67</v>
      </c>
      <c r="B20" s="5">
        <v>0.3</v>
      </c>
    </row>
    <row r="21" spans="1:2" ht="25.5">
      <c r="A21" s="4" t="s">
        <v>68</v>
      </c>
      <c r="B21" s="5">
        <f>1367.9+413.1</f>
        <v>1781</v>
      </c>
    </row>
    <row r="22" spans="1:2" ht="25.5">
      <c r="A22" s="4" t="s">
        <v>69</v>
      </c>
      <c r="B22" s="5">
        <f>133.2</f>
        <v>133.2</v>
      </c>
    </row>
    <row r="23" spans="1:2" ht="12.75">
      <c r="A23" s="4" t="s">
        <v>70</v>
      </c>
      <c r="B23" s="5"/>
    </row>
    <row r="24" spans="1:2" ht="12.75">
      <c r="A24" s="45" t="s">
        <v>71</v>
      </c>
      <c r="B24" s="5"/>
    </row>
    <row r="25" spans="1:2" ht="12.75">
      <c r="A25" s="4" t="s">
        <v>72</v>
      </c>
      <c r="B25" s="5">
        <f>1583.6+12.6+35.1</f>
        <v>1631.2999999999997</v>
      </c>
    </row>
    <row r="26" spans="1:2" ht="12.75">
      <c r="A26" s="45" t="s">
        <v>73</v>
      </c>
      <c r="B26" s="5"/>
    </row>
    <row r="27" spans="1:2" ht="25.5">
      <c r="A27" s="4" t="s">
        <v>74</v>
      </c>
      <c r="B27" s="5">
        <v>34.6</v>
      </c>
    </row>
    <row r="28" spans="1:2" ht="38.25">
      <c r="A28" s="4" t="s">
        <v>75</v>
      </c>
      <c r="B28" s="5">
        <v>179.4</v>
      </c>
    </row>
    <row r="29" spans="1:2" ht="12.75">
      <c r="A29" s="39" t="s">
        <v>76</v>
      </c>
      <c r="B29" s="42"/>
    </row>
    <row r="30" spans="1:2" ht="12.75">
      <c r="A30" s="39" t="s">
        <v>77</v>
      </c>
      <c r="B30" s="42"/>
    </row>
    <row r="31" spans="1:2" ht="38.25">
      <c r="A31" s="4" t="s">
        <v>78</v>
      </c>
      <c r="B31" s="5"/>
    </row>
    <row r="32" spans="1:2" ht="12.75">
      <c r="A32" s="4" t="s">
        <v>79</v>
      </c>
      <c r="B32" s="37"/>
    </row>
    <row r="33" spans="1:2" ht="12.75">
      <c r="A33" s="4" t="s">
        <v>80</v>
      </c>
      <c r="B33" s="5"/>
    </row>
    <row r="34" spans="1:2" ht="25.5">
      <c r="A34" s="4" t="s">
        <v>81</v>
      </c>
      <c r="B34" s="5"/>
    </row>
    <row r="35" spans="1:2" ht="12.75">
      <c r="A35" s="4" t="s">
        <v>82</v>
      </c>
      <c r="B35" s="5">
        <v>6.88</v>
      </c>
    </row>
    <row r="36" spans="1:2" ht="12.75">
      <c r="A36" s="4" t="s">
        <v>83</v>
      </c>
      <c r="B36" s="46">
        <v>3.33</v>
      </c>
    </row>
    <row r="37" spans="1:2" ht="12.75">
      <c r="A37" s="39" t="s">
        <v>84</v>
      </c>
      <c r="B37" s="47">
        <v>7.01924</v>
      </c>
    </row>
    <row r="38" spans="1:2" ht="12.75">
      <c r="A38" s="48" t="s">
        <v>85</v>
      </c>
      <c r="B38" s="49"/>
    </row>
    <row r="39" spans="1:2" ht="25.5">
      <c r="A39" s="39" t="s">
        <v>86</v>
      </c>
      <c r="B39" s="47">
        <f>B40</f>
        <v>6.62462</v>
      </c>
    </row>
    <row r="40" spans="1:2" ht="12.75">
      <c r="A40" s="27" t="s">
        <v>87</v>
      </c>
      <c r="B40" s="46">
        <v>6.62462</v>
      </c>
    </row>
    <row r="41" spans="1:2" ht="12.75">
      <c r="A41" s="27" t="s">
        <v>88</v>
      </c>
      <c r="B41" s="46"/>
    </row>
    <row r="42" spans="1:2" ht="25.5">
      <c r="A42" s="39" t="s">
        <v>89</v>
      </c>
      <c r="B42" s="47">
        <v>5.62</v>
      </c>
    </row>
    <row r="43" spans="1:2" ht="25.5">
      <c r="A43" s="4" t="s">
        <v>90</v>
      </c>
      <c r="B43" s="46"/>
    </row>
    <row r="44" spans="1:2" ht="12.75">
      <c r="A44" s="4" t="s">
        <v>91</v>
      </c>
      <c r="B44" s="46">
        <f>(1.614)*2</f>
        <v>3.228</v>
      </c>
    </row>
    <row r="45" spans="1:2" ht="12.75">
      <c r="A45" s="4" t="s">
        <v>92</v>
      </c>
      <c r="B45" s="5"/>
    </row>
    <row r="46" spans="1:2" ht="12.75">
      <c r="A46" s="4" t="s">
        <v>93</v>
      </c>
      <c r="B46" s="5">
        <v>1</v>
      </c>
    </row>
    <row r="47" spans="1:2" ht="12.75">
      <c r="A47" s="4" t="s">
        <v>94</v>
      </c>
      <c r="B47" s="5"/>
    </row>
    <row r="48" spans="1:2" ht="25.5">
      <c r="A48" s="4" t="s">
        <v>95</v>
      </c>
      <c r="B48" s="5">
        <v>4</v>
      </c>
    </row>
    <row r="49" spans="1:2" ht="25.5">
      <c r="A49" s="4" t="s">
        <v>96</v>
      </c>
      <c r="B49" s="46">
        <f>Топливо!B18*1.143/(7187-167.76)*1000</f>
        <v>159.5911494691733</v>
      </c>
    </row>
    <row r="50" spans="1:2" ht="25.5">
      <c r="A50" s="4" t="s">
        <v>97</v>
      </c>
      <c r="B50" s="46">
        <f>B18/(7187-167.76)</f>
        <v>0.03744849869786473</v>
      </c>
    </row>
    <row r="51" spans="1:2" ht="25.5">
      <c r="A51" s="4" t="s">
        <v>98</v>
      </c>
      <c r="B51" s="46">
        <f>484.24/(7187-167.76)</f>
        <v>0.06898752571503468</v>
      </c>
    </row>
    <row r="52" spans="1:2" ht="76.5">
      <c r="A52" s="48" t="s">
        <v>213</v>
      </c>
      <c r="B52" s="27" t="s">
        <v>228</v>
      </c>
    </row>
  </sheetData>
  <mergeCells count="1">
    <mergeCell ref="A1:B1"/>
  </mergeCells>
  <dataValidations count="3">
    <dataValidation type="decimal" allowBlank="1" showInputMessage="1" showErrorMessage="1" sqref="B12 B14 B42 B44">
      <formula1>-99999999999</formula1>
      <formula2>999999999999</formula2>
    </dataValidation>
    <dataValidation type="decimal" allowBlank="1" showInputMessage="1" showErrorMessage="1" sqref="B36:B37 B40">
      <formula1>-999999999999</formula1>
      <formula2>999999999999</formula2>
    </dataValidation>
    <dataValidation type="textLength" operator="lessThanOrEqual" allowBlank="1" showInputMessage="1" showErrorMessage="1" sqref="B52">
      <formula1>300</formula1>
    </dataValidation>
  </dataValidations>
  <printOptions horizontalCentered="1"/>
  <pageMargins left="0.4330708661417323" right="0.5118110236220472" top="0.48" bottom="0.2362204724409449" header="0.2755905511811024" footer="0.1968503937007874"/>
  <pageSetup horizontalDpi="600" verticalDpi="6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70"/>
  <sheetViews>
    <sheetView showZeros="0" workbookViewId="0" topLeftCell="A1">
      <selection activeCell="C8" sqref="C8"/>
    </sheetView>
  </sheetViews>
  <sheetFormatPr defaultColWidth="9.00390625" defaultRowHeight="12.75"/>
  <cols>
    <col min="1" max="1" width="54.00390625" style="0" customWidth="1"/>
    <col min="2" max="2" width="57.875" style="0" customWidth="1"/>
  </cols>
  <sheetData>
    <row r="1" spans="1:2" ht="34.5" customHeight="1">
      <c r="A1" s="67" t="s">
        <v>99</v>
      </c>
      <c r="B1" s="67"/>
    </row>
    <row r="2" spans="1:2" ht="54.75" customHeight="1">
      <c r="A2" s="4" t="s">
        <v>9</v>
      </c>
      <c r="B2" s="17" t="str">
        <f>Показатели!B3</f>
        <v>ООО "Газпром трансгаз Екатеринбург"
филиал Шадринское линейное производственное управление магистральных газопроводов
(котельная промплощадки г. Шадринска)</v>
      </c>
    </row>
    <row r="3" spans="1:2" ht="12.75">
      <c r="A3" s="4" t="s">
        <v>10</v>
      </c>
      <c r="B3" s="17">
        <f>Показатели!B4</f>
        <v>6608007434</v>
      </c>
    </row>
    <row r="4" spans="1:2" ht="12.75">
      <c r="A4" s="4" t="s">
        <v>11</v>
      </c>
      <c r="B4" s="17">
        <f>Показатели!B5</f>
        <v>450202001</v>
      </c>
    </row>
    <row r="5" spans="1:2" ht="12.75">
      <c r="A5" s="4" t="s">
        <v>42</v>
      </c>
      <c r="B5" s="17" t="str">
        <f>Показатели!B6</f>
        <v>620219, г. Екатеринбург, а/я 63, ул. К.Цеткин, 14</v>
      </c>
    </row>
    <row r="6" spans="1:2" ht="12.75">
      <c r="A6" s="4" t="s">
        <v>56</v>
      </c>
      <c r="B6" s="17" t="str">
        <f>Показатели!B7</f>
        <v>утверждено на 2013 год</v>
      </c>
    </row>
    <row r="7" spans="1:2" ht="22.5" customHeight="1">
      <c r="A7" s="10"/>
      <c r="B7" s="10"/>
    </row>
    <row r="8" spans="1:2" ht="28.5" customHeight="1">
      <c r="A8" s="5" t="s">
        <v>57</v>
      </c>
      <c r="B8" s="5" t="s">
        <v>45</v>
      </c>
    </row>
    <row r="9" spans="1:2" ht="12.75">
      <c r="A9" s="21" t="s">
        <v>100</v>
      </c>
      <c r="B9" s="34">
        <f>B16</f>
        <v>2922.4</v>
      </c>
    </row>
    <row r="10" spans="1:2" ht="12.75">
      <c r="A10" s="21" t="s">
        <v>101</v>
      </c>
      <c r="B10" s="34"/>
    </row>
    <row r="11" spans="1:2" ht="12.75">
      <c r="A11" s="22" t="s">
        <v>102</v>
      </c>
      <c r="B11" s="34"/>
    </row>
    <row r="12" spans="1:2" ht="12.75">
      <c r="A12" s="22" t="s">
        <v>103</v>
      </c>
      <c r="B12" s="34"/>
    </row>
    <row r="13" spans="1:2" ht="12.75">
      <c r="A13" s="22" t="s">
        <v>104</v>
      </c>
      <c r="B13" s="34"/>
    </row>
    <row r="14" spans="1:2" ht="12.75">
      <c r="A14" s="22" t="s">
        <v>105</v>
      </c>
      <c r="B14" s="34"/>
    </row>
    <row r="15" spans="1:2" ht="12.75">
      <c r="A15" s="21" t="s">
        <v>106</v>
      </c>
      <c r="B15" s="34">
        <f>B25</f>
        <v>0</v>
      </c>
    </row>
    <row r="16" spans="1:2" ht="12.75">
      <c r="A16" s="22" t="s">
        <v>107</v>
      </c>
      <c r="B16" s="34">
        <f>B21</f>
        <v>2922.4</v>
      </c>
    </row>
    <row r="17" spans="1:2" ht="25.5">
      <c r="A17" s="22" t="s">
        <v>108</v>
      </c>
      <c r="B17" s="51">
        <f>B22</f>
        <v>2981.8582535763117</v>
      </c>
    </row>
    <row r="18" spans="1:2" ht="12.75">
      <c r="A18" s="22" t="s">
        <v>109</v>
      </c>
      <c r="B18" s="34">
        <f>B23</f>
        <v>980.06</v>
      </c>
    </row>
    <row r="19" spans="1:2" ht="12.75">
      <c r="A19" s="22" t="s">
        <v>105</v>
      </c>
      <c r="B19" s="34" t="str">
        <f>B24</f>
        <v>покупка</v>
      </c>
    </row>
    <row r="20" spans="1:2" ht="12.75">
      <c r="A20" s="23" t="s">
        <v>110</v>
      </c>
      <c r="B20" s="34"/>
    </row>
    <row r="21" spans="1:2" ht="25.5">
      <c r="A21" s="22" t="s">
        <v>111</v>
      </c>
      <c r="B21" s="20">
        <v>2922.4</v>
      </c>
    </row>
    <row r="22" spans="1:2" ht="12.75">
      <c r="A22" s="22" t="s">
        <v>112</v>
      </c>
      <c r="B22" s="51">
        <f>B21/B23*1000</f>
        <v>2981.8582535763117</v>
      </c>
    </row>
    <row r="23" spans="1:2" ht="12.75">
      <c r="A23" s="22" t="s">
        <v>109</v>
      </c>
      <c r="B23" s="20">
        <v>980.06</v>
      </c>
    </row>
    <row r="24" spans="1:2" ht="12.75">
      <c r="A24" s="22" t="s">
        <v>105</v>
      </c>
      <c r="B24" s="34" t="s">
        <v>214</v>
      </c>
    </row>
    <row r="25" spans="1:2" ht="12.75">
      <c r="A25" s="23" t="s">
        <v>113</v>
      </c>
      <c r="B25" s="34"/>
    </row>
    <row r="26" spans="1:2" ht="25.5">
      <c r="A26" s="22" t="s">
        <v>114</v>
      </c>
      <c r="B26" s="20"/>
    </row>
    <row r="27" spans="1:2" ht="12.75">
      <c r="A27" s="22" t="s">
        <v>115</v>
      </c>
      <c r="B27" s="51"/>
    </row>
    <row r="28" spans="1:2" ht="12.75">
      <c r="A28" s="22" t="s">
        <v>109</v>
      </c>
      <c r="B28" s="20"/>
    </row>
    <row r="29" spans="1:2" ht="12.75">
      <c r="A29" s="22" t="s">
        <v>105</v>
      </c>
      <c r="B29" s="34"/>
    </row>
    <row r="30" spans="1:2" ht="12.75">
      <c r="A30" s="21" t="s">
        <v>116</v>
      </c>
      <c r="B30" s="34"/>
    </row>
    <row r="31" spans="1:2" ht="12.75">
      <c r="A31" s="22" t="s">
        <v>117</v>
      </c>
      <c r="B31" s="34"/>
    </row>
    <row r="32" spans="1:2" ht="12.75">
      <c r="A32" s="22" t="s">
        <v>115</v>
      </c>
      <c r="B32" s="34"/>
    </row>
    <row r="33" spans="1:2" ht="12.75">
      <c r="A33" s="22" t="s">
        <v>118</v>
      </c>
      <c r="B33" s="34"/>
    </row>
    <row r="34" spans="1:2" ht="12.75">
      <c r="A34" s="22" t="s">
        <v>105</v>
      </c>
      <c r="B34" s="34"/>
    </row>
    <row r="35" spans="1:2" ht="12.75">
      <c r="A35" s="21" t="s">
        <v>119</v>
      </c>
      <c r="B35" s="34"/>
    </row>
    <row r="36" spans="1:2" ht="12.75">
      <c r="A36" s="22" t="s">
        <v>120</v>
      </c>
      <c r="B36" s="34"/>
    </row>
    <row r="37" spans="1:2" ht="12.75">
      <c r="A37" s="22" t="s">
        <v>121</v>
      </c>
      <c r="B37" s="34"/>
    </row>
    <row r="38" spans="1:2" ht="12.75">
      <c r="A38" s="22" t="s">
        <v>122</v>
      </c>
      <c r="B38" s="34"/>
    </row>
    <row r="39" spans="1:2" ht="12.75">
      <c r="A39" s="22" t="s">
        <v>105</v>
      </c>
      <c r="B39" s="34"/>
    </row>
    <row r="40" spans="1:2" ht="12.75">
      <c r="A40" s="21" t="s">
        <v>123</v>
      </c>
      <c r="B40" s="34"/>
    </row>
    <row r="41" spans="1:2" ht="12.75">
      <c r="A41" s="22" t="s">
        <v>124</v>
      </c>
      <c r="B41" s="34"/>
    </row>
    <row r="42" spans="1:2" ht="12.75">
      <c r="A42" s="22" t="s">
        <v>121</v>
      </c>
      <c r="B42" s="34"/>
    </row>
    <row r="43" spans="1:2" ht="12.75">
      <c r="A43" s="22" t="s">
        <v>122</v>
      </c>
      <c r="B43" s="34"/>
    </row>
    <row r="44" spans="1:2" ht="12.75">
      <c r="A44" s="22" t="s">
        <v>105</v>
      </c>
      <c r="B44" s="34"/>
    </row>
    <row r="45" spans="1:2" ht="12.75">
      <c r="A45" s="21" t="s">
        <v>125</v>
      </c>
      <c r="B45" s="34"/>
    </row>
    <row r="46" spans="1:2" ht="12.75">
      <c r="A46" s="22" t="s">
        <v>126</v>
      </c>
      <c r="B46" s="34"/>
    </row>
    <row r="47" spans="1:2" ht="12.75">
      <c r="A47" s="22" t="s">
        <v>121</v>
      </c>
      <c r="B47" s="34"/>
    </row>
    <row r="48" spans="1:2" ht="12.75">
      <c r="A48" s="22" t="s">
        <v>122</v>
      </c>
      <c r="B48" s="34"/>
    </row>
    <row r="49" spans="1:2" ht="12.75">
      <c r="A49" s="22" t="s">
        <v>105</v>
      </c>
      <c r="B49" s="34"/>
    </row>
    <row r="50" spans="1:2" ht="12.75">
      <c r="A50" s="21" t="s">
        <v>127</v>
      </c>
      <c r="B50" s="34"/>
    </row>
    <row r="51" spans="1:2" ht="12.75">
      <c r="A51" s="22" t="s">
        <v>128</v>
      </c>
      <c r="B51" s="34"/>
    </row>
    <row r="52" spans="1:2" ht="12.75">
      <c r="A52" s="22" t="s">
        <v>121</v>
      </c>
      <c r="B52" s="34"/>
    </row>
    <row r="53" spans="1:2" ht="12.75">
      <c r="A53" s="22" t="s">
        <v>122</v>
      </c>
      <c r="B53" s="34"/>
    </row>
    <row r="54" spans="1:2" ht="12.75">
      <c r="A54" s="22" t="s">
        <v>105</v>
      </c>
      <c r="B54" s="34"/>
    </row>
    <row r="55" spans="1:2" ht="12.75">
      <c r="A55" s="21" t="s">
        <v>129</v>
      </c>
      <c r="B55" s="34"/>
    </row>
    <row r="56" spans="1:2" ht="12.75">
      <c r="A56" s="22" t="s">
        <v>130</v>
      </c>
      <c r="B56" s="34"/>
    </row>
    <row r="57" spans="1:2" ht="12.75">
      <c r="A57" s="22" t="s">
        <v>121</v>
      </c>
      <c r="B57" s="34"/>
    </row>
    <row r="58" spans="1:2" ht="12.75">
      <c r="A58" s="22" t="s">
        <v>122</v>
      </c>
      <c r="B58" s="34"/>
    </row>
    <row r="59" spans="1:2" ht="12.75">
      <c r="A59" s="22" t="s">
        <v>105</v>
      </c>
      <c r="B59" s="34"/>
    </row>
    <row r="60" spans="1:2" ht="12.75">
      <c r="A60" s="21" t="s">
        <v>131</v>
      </c>
      <c r="B60" s="13"/>
    </row>
    <row r="61" spans="1:2" ht="12.75">
      <c r="A61" s="22" t="s">
        <v>132</v>
      </c>
      <c r="B61" s="13"/>
    </row>
    <row r="62" spans="1:2" ht="12.75">
      <c r="A62" s="22" t="s">
        <v>105</v>
      </c>
      <c r="B62" s="13"/>
    </row>
    <row r="63" spans="1:2" ht="12.75">
      <c r="A63" s="22" t="s">
        <v>133</v>
      </c>
      <c r="B63" s="13"/>
    </row>
    <row r="64" spans="1:2" ht="12.75">
      <c r="A64" s="22" t="s">
        <v>134</v>
      </c>
      <c r="B64" s="13"/>
    </row>
    <row r="65" spans="1:2" ht="12.75">
      <c r="A65" s="21" t="s">
        <v>135</v>
      </c>
      <c r="B65" s="13"/>
    </row>
    <row r="66" spans="1:2" ht="12.75">
      <c r="A66" s="22" t="s">
        <v>136</v>
      </c>
      <c r="B66" s="34"/>
    </row>
    <row r="67" spans="1:2" ht="12.75">
      <c r="A67" s="22" t="s">
        <v>121</v>
      </c>
      <c r="B67" s="34"/>
    </row>
    <row r="68" spans="1:2" ht="12.75">
      <c r="A68" s="22" t="s">
        <v>122</v>
      </c>
      <c r="B68" s="34"/>
    </row>
    <row r="69" spans="1:2" ht="12.75">
      <c r="A69" s="22" t="s">
        <v>105</v>
      </c>
      <c r="B69" s="34"/>
    </row>
    <row r="70" spans="1:2" ht="12.75">
      <c r="A70" s="68" t="s">
        <v>137</v>
      </c>
      <c r="B70" s="68"/>
    </row>
  </sheetData>
  <mergeCells count="2">
    <mergeCell ref="A1:B1"/>
    <mergeCell ref="A70:B70"/>
  </mergeCells>
  <printOptions horizontalCentered="1"/>
  <pageMargins left="0.7874015748031497" right="0.35433070866141736" top="0.63" bottom="0.31496062992125984" header="0.31496062992125984" footer="0.2755905511811024"/>
  <pageSetup horizontalDpi="600" verticalDpi="600" orientation="portrait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2"/>
  <sheetViews>
    <sheetView view="pageBreakPreview" zoomScale="60" workbookViewId="0" topLeftCell="A1">
      <selection activeCell="G29" sqref="G29"/>
    </sheetView>
  </sheetViews>
  <sheetFormatPr defaultColWidth="9.00390625" defaultRowHeight="12.75"/>
  <cols>
    <col min="1" max="1" width="54.625" style="0" customWidth="1"/>
    <col min="2" max="2" width="43.875" style="0" customWidth="1"/>
  </cols>
  <sheetData>
    <row r="1" spans="1:3" ht="12.75">
      <c r="A1" s="93" t="s">
        <v>210</v>
      </c>
      <c r="B1" s="93"/>
      <c r="C1" s="7"/>
    </row>
    <row r="2" spans="1:3" ht="53.25" customHeight="1">
      <c r="A2" s="67"/>
      <c r="B2" s="67"/>
      <c r="C2" s="7"/>
    </row>
    <row r="3" spans="1:3" ht="57.75" customHeight="1">
      <c r="A3" s="6" t="s">
        <v>9</v>
      </c>
      <c r="B3" s="17" t="str">
        <f>Показатели!B3</f>
        <v>ООО "Газпром трансгаз Екатеринбург"
филиал Шадринское линейное производственное управление магистральных газопроводов
(котельная промплощадки г. Шадринска)</v>
      </c>
      <c r="C3" s="7"/>
    </row>
    <row r="4" spans="1:3" ht="12.75">
      <c r="A4" s="6" t="s">
        <v>10</v>
      </c>
      <c r="B4" s="17">
        <f>Показатели!B4</f>
        <v>6608007434</v>
      </c>
      <c r="C4" s="7"/>
    </row>
    <row r="5" spans="1:3" ht="12.75">
      <c r="A5" s="6" t="s">
        <v>11</v>
      </c>
      <c r="B5" s="17">
        <f>Показатели!B5</f>
        <v>450202001</v>
      </c>
      <c r="C5" s="7"/>
    </row>
    <row r="6" spans="1:3" ht="25.5">
      <c r="A6" s="6" t="s">
        <v>42</v>
      </c>
      <c r="B6" s="17" t="str">
        <f>Показатели!B6</f>
        <v>620219, г. Екатеринбург, а/я 63, ул. К.Цеткин, 14</v>
      </c>
      <c r="C6" s="7"/>
    </row>
    <row r="7" spans="1:3" ht="27" customHeight="1">
      <c r="A7" s="19"/>
      <c r="B7" s="19"/>
      <c r="C7" s="7"/>
    </row>
    <row r="8" spans="1:3" ht="12.75">
      <c r="A8" s="5" t="s">
        <v>138</v>
      </c>
      <c r="B8" s="5" t="s">
        <v>45</v>
      </c>
      <c r="C8" s="7"/>
    </row>
    <row r="9" spans="1:3" ht="25.5">
      <c r="A9" s="4" t="s">
        <v>139</v>
      </c>
      <c r="B9" s="5">
        <v>0</v>
      </c>
      <c r="C9" s="7"/>
    </row>
    <row r="10" spans="1:3" ht="38.25">
      <c r="A10" s="4" t="s">
        <v>140</v>
      </c>
      <c r="B10" s="5">
        <v>0</v>
      </c>
      <c r="C10" s="7"/>
    </row>
    <row r="11" spans="1:3" ht="25.5">
      <c r="A11" s="4" t="s">
        <v>141</v>
      </c>
      <c r="B11" s="5">
        <v>0</v>
      </c>
      <c r="C11" s="7"/>
    </row>
    <row r="12" spans="1:3" ht="51">
      <c r="A12" s="4" t="s">
        <v>142</v>
      </c>
      <c r="B12" s="5">
        <v>0</v>
      </c>
      <c r="C12" s="7"/>
    </row>
  </sheetData>
  <mergeCells count="1">
    <mergeCell ref="A1:B2"/>
  </mergeCells>
  <printOptions/>
  <pageMargins left="0.75" right="0.75" top="0.68" bottom="1" header="0.5" footer="0.5"/>
  <pageSetup horizontalDpi="600" verticalDpi="600" orientation="portrait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01"/>
  <sheetViews>
    <sheetView view="pageBreakPreview" zoomScale="60" workbookViewId="0" topLeftCell="A1">
      <selection activeCell="A2" sqref="A2"/>
    </sheetView>
  </sheetViews>
  <sheetFormatPr defaultColWidth="9.00390625" defaultRowHeight="12.75"/>
  <cols>
    <col min="1" max="1" width="37.75390625" style="0" customWidth="1"/>
    <col min="2" max="2" width="24.125" style="0" customWidth="1"/>
    <col min="3" max="3" width="20.125" style="0" customWidth="1"/>
    <col min="4" max="4" width="16.75390625" style="0" customWidth="1"/>
    <col min="5" max="12" width="6.625" style="0" customWidth="1"/>
    <col min="13" max="13" width="6.75390625" style="0" customWidth="1"/>
  </cols>
  <sheetData>
    <row r="1" spans="1:16" ht="31.5" customHeight="1">
      <c r="A1" s="61" t="s">
        <v>144</v>
      </c>
      <c r="B1" s="61"/>
      <c r="C1" s="61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ht="53.25" customHeight="1">
      <c r="A2" s="6" t="s">
        <v>9</v>
      </c>
      <c r="B2" s="87" t="str">
        <f>Показатели!B3</f>
        <v>ООО "Газпром трансгаз Екатеринбург"
филиал Шадринское линейное производственное управление магистральных газопроводов
(котельная промплощадки г. Шадринска)</v>
      </c>
      <c r="C2" s="87"/>
      <c r="D2" s="18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6" ht="12.75">
      <c r="A3" s="6" t="s">
        <v>10</v>
      </c>
      <c r="B3" s="87">
        <f>Показатели!B4</f>
        <v>6608007434</v>
      </c>
      <c r="C3" s="87"/>
      <c r="D3" s="18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16" ht="12.75">
      <c r="A4" s="6" t="s">
        <v>11</v>
      </c>
      <c r="B4" s="87">
        <f>Показатели!B5</f>
        <v>450202001</v>
      </c>
      <c r="C4" s="87"/>
      <c r="D4" s="18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</row>
    <row r="5" spans="1:16" ht="12.75">
      <c r="A5" s="6" t="s">
        <v>42</v>
      </c>
      <c r="B5" s="87" t="str">
        <f>Показатели!B6</f>
        <v>620219, г. Екатеринбург, а/я 63, ул. К.Цеткин, 14</v>
      </c>
      <c r="C5" s="87"/>
      <c r="D5" s="18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</row>
    <row r="6" spans="1:16" ht="25.5">
      <c r="A6" s="4" t="s">
        <v>143</v>
      </c>
      <c r="B6" s="92" t="s">
        <v>209</v>
      </c>
      <c r="C6" s="92"/>
      <c r="D6" s="18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</row>
    <row r="7" spans="1:16" ht="25.5" customHeight="1">
      <c r="A7" s="25"/>
      <c r="B7" s="25"/>
      <c r="C7" s="25"/>
      <c r="D7" s="18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</row>
    <row r="8" spans="1:16" ht="25.5">
      <c r="A8" s="4" t="s">
        <v>145</v>
      </c>
      <c r="B8" s="92"/>
      <c r="C8" s="92"/>
      <c r="D8" s="18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</row>
    <row r="9" spans="1:16" ht="12.75">
      <c r="A9" s="4" t="s">
        <v>146</v>
      </c>
      <c r="B9" s="92"/>
      <c r="C9" s="92"/>
      <c r="D9" s="18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</row>
    <row r="10" spans="1:16" ht="25.5">
      <c r="A10" s="4" t="s">
        <v>147</v>
      </c>
      <c r="B10" s="92"/>
      <c r="C10" s="92"/>
      <c r="D10" s="18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</row>
    <row r="11" spans="1:16" ht="30.75" customHeight="1">
      <c r="A11" s="59" t="s">
        <v>148</v>
      </c>
      <c r="B11" s="59"/>
      <c r="C11" s="59"/>
      <c r="D11" s="18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</row>
    <row r="12" spans="1:16" ht="12.75">
      <c r="A12" s="25"/>
      <c r="B12" s="25"/>
      <c r="C12" s="25"/>
      <c r="D12" s="18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</row>
    <row r="13" spans="1:16" ht="38.25">
      <c r="A13" s="5" t="s">
        <v>149</v>
      </c>
      <c r="B13" s="17" t="s">
        <v>150</v>
      </c>
      <c r="C13" s="17" t="s">
        <v>151</v>
      </c>
      <c r="D13" s="18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</row>
    <row r="14" spans="1:16" ht="12.75">
      <c r="A14" s="6" t="s">
        <v>152</v>
      </c>
      <c r="B14" s="6"/>
      <c r="C14" s="6"/>
      <c r="D14" s="18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</row>
    <row r="15" spans="1:16" ht="12.75">
      <c r="A15" s="6" t="s">
        <v>153</v>
      </c>
      <c r="B15" s="6"/>
      <c r="C15" s="6"/>
      <c r="D15" s="18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</row>
    <row r="16" spans="1:16" ht="12.75">
      <c r="A16" s="6" t="s">
        <v>154</v>
      </c>
      <c r="B16" s="6"/>
      <c r="C16" s="6"/>
      <c r="D16" s="18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</row>
    <row r="17" spans="1:16" ht="12.75">
      <c r="A17" s="6" t="s">
        <v>155</v>
      </c>
      <c r="B17" s="6"/>
      <c r="C17" s="6"/>
      <c r="D17" s="18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</row>
    <row r="18" spans="1:16" ht="12.75">
      <c r="A18" s="28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</row>
    <row r="19" spans="1:16" ht="12.75">
      <c r="A19" s="60" t="s">
        <v>156</v>
      </c>
      <c r="B19" s="60"/>
      <c r="C19" s="60"/>
      <c r="D19" s="60"/>
      <c r="E19" s="18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</row>
    <row r="20" spans="1:16" ht="12.75">
      <c r="A20" s="25"/>
      <c r="B20" s="25"/>
      <c r="C20" s="25"/>
      <c r="D20" s="25"/>
      <c r="E20" s="18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</row>
    <row r="21" spans="1:16" ht="12.75">
      <c r="A21" s="6" t="s">
        <v>9</v>
      </c>
      <c r="B21" s="92"/>
      <c r="C21" s="92"/>
      <c r="D21" s="92"/>
      <c r="E21" s="18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</row>
    <row r="22" spans="1:16" ht="12.75">
      <c r="A22" s="6" t="s">
        <v>10</v>
      </c>
      <c r="B22" s="92"/>
      <c r="C22" s="92"/>
      <c r="D22" s="92"/>
      <c r="E22" s="1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</row>
    <row r="23" spans="1:16" ht="12.75">
      <c r="A23" s="6" t="s">
        <v>11</v>
      </c>
      <c r="B23" s="92"/>
      <c r="C23" s="92"/>
      <c r="D23" s="92"/>
      <c r="E23" s="1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</row>
    <row r="24" spans="1:16" ht="12.75">
      <c r="A24" s="6" t="s">
        <v>42</v>
      </c>
      <c r="B24" s="92"/>
      <c r="C24" s="92"/>
      <c r="D24" s="92"/>
      <c r="E24" s="1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</row>
    <row r="25" spans="1:16" ht="12.75">
      <c r="A25" s="25"/>
      <c r="B25" s="25"/>
      <c r="C25" s="25"/>
      <c r="D25" s="25"/>
      <c r="E25" s="18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</row>
    <row r="26" spans="1:16" ht="12.75">
      <c r="A26" s="57" t="s">
        <v>157</v>
      </c>
      <c r="B26" s="57" t="s">
        <v>158</v>
      </c>
      <c r="C26" s="57" t="s">
        <v>159</v>
      </c>
      <c r="D26" s="57" t="s">
        <v>160</v>
      </c>
      <c r="E26" s="18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</row>
    <row r="27" spans="1:16" ht="12.75">
      <c r="A27" s="57"/>
      <c r="B27" s="57"/>
      <c r="C27" s="57"/>
      <c r="D27" s="57"/>
      <c r="E27" s="18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</row>
    <row r="28" spans="1:16" ht="12.75">
      <c r="A28" s="57" t="s">
        <v>161</v>
      </c>
      <c r="B28" s="57"/>
      <c r="C28" s="57"/>
      <c r="D28" s="57"/>
      <c r="E28" s="18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</row>
    <row r="29" spans="1:16" ht="12.75">
      <c r="A29" s="29" t="s">
        <v>162</v>
      </c>
      <c r="B29" s="30"/>
      <c r="C29" s="30"/>
      <c r="D29" s="30"/>
      <c r="E29" s="18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</row>
    <row r="30" spans="1:16" ht="25.5">
      <c r="A30" s="29" t="s">
        <v>163</v>
      </c>
      <c r="B30" s="20"/>
      <c r="C30" s="20"/>
      <c r="D30" s="5"/>
      <c r="E30" s="18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</row>
    <row r="31" spans="1:16" ht="25.5">
      <c r="A31" s="29" t="s">
        <v>164</v>
      </c>
      <c r="B31" s="20"/>
      <c r="C31" s="20"/>
      <c r="D31" s="5"/>
      <c r="E31" s="18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</row>
    <row r="32" spans="1:16" ht="12.75">
      <c r="A32" s="29" t="s">
        <v>165</v>
      </c>
      <c r="B32" s="20"/>
      <c r="C32" s="20"/>
      <c r="D32" s="5"/>
      <c r="E32" s="18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</row>
    <row r="33" spans="1:16" ht="12.75">
      <c r="A33" s="29" t="s">
        <v>166</v>
      </c>
      <c r="B33" s="20"/>
      <c r="C33" s="20"/>
      <c r="D33" s="5"/>
      <c r="E33" s="18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</row>
    <row r="34" spans="1:16" ht="25.5">
      <c r="A34" s="29" t="s">
        <v>167</v>
      </c>
      <c r="B34" s="20"/>
      <c r="C34" s="20"/>
      <c r="D34" s="5"/>
      <c r="E34" s="18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</row>
    <row r="35" spans="1:16" ht="25.5">
      <c r="A35" s="29" t="s">
        <v>168</v>
      </c>
      <c r="B35" s="20"/>
      <c r="C35" s="20"/>
      <c r="D35" s="5"/>
      <c r="E35" s="18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</row>
    <row r="36" spans="1:16" ht="25.5">
      <c r="A36" s="29" t="s">
        <v>169</v>
      </c>
      <c r="B36" s="20"/>
      <c r="C36" s="20"/>
      <c r="D36" s="5"/>
      <c r="E36" s="18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</row>
    <row r="37" spans="1:16" ht="25.5">
      <c r="A37" s="29" t="s">
        <v>170</v>
      </c>
      <c r="B37" s="20"/>
      <c r="C37" s="20"/>
      <c r="D37" s="5"/>
      <c r="E37" s="18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</row>
    <row r="38" spans="1:16" ht="25.5">
      <c r="A38" s="29" t="s">
        <v>171</v>
      </c>
      <c r="B38" s="20"/>
      <c r="C38" s="20"/>
      <c r="D38" s="5"/>
      <c r="E38" s="18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</row>
    <row r="39" spans="1:16" ht="38.25">
      <c r="A39" s="29" t="s">
        <v>172</v>
      </c>
      <c r="B39" s="20"/>
      <c r="C39" s="20"/>
      <c r="D39" s="5"/>
      <c r="E39" s="18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</row>
    <row r="40" spans="1:16" ht="12.75">
      <c r="A40" s="29" t="s">
        <v>173</v>
      </c>
      <c r="B40" s="20"/>
      <c r="C40" s="20"/>
      <c r="D40" s="5"/>
      <c r="E40" s="18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</row>
    <row r="41" spans="1:16" ht="25.5">
      <c r="A41" s="29" t="s">
        <v>174</v>
      </c>
      <c r="B41" s="20"/>
      <c r="C41" s="20"/>
      <c r="D41" s="5"/>
      <c r="E41" s="18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</row>
    <row r="42" spans="1:16" ht="25.5">
      <c r="A42" s="29" t="s">
        <v>175</v>
      </c>
      <c r="B42" s="20"/>
      <c r="C42" s="20"/>
      <c r="D42" s="5"/>
      <c r="E42" s="18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</row>
    <row r="43" spans="1:16" ht="25.5">
      <c r="A43" s="29" t="s">
        <v>176</v>
      </c>
      <c r="B43" s="20"/>
      <c r="C43" s="20"/>
      <c r="D43" s="5"/>
      <c r="E43" s="18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</row>
    <row r="44" spans="1:16" ht="25.5">
      <c r="A44" s="29" t="s">
        <v>177</v>
      </c>
      <c r="B44" s="20"/>
      <c r="C44" s="20"/>
      <c r="D44" s="5"/>
      <c r="E44" s="18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</row>
    <row r="45" spans="1:16" ht="25.5">
      <c r="A45" s="29" t="s">
        <v>178</v>
      </c>
      <c r="B45" s="20"/>
      <c r="C45" s="20"/>
      <c r="D45" s="5"/>
      <c r="E45" s="18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</row>
    <row r="46" spans="1:16" ht="25.5">
      <c r="A46" s="31" t="s">
        <v>179</v>
      </c>
      <c r="B46" s="20"/>
      <c r="C46" s="20"/>
      <c r="D46" s="5"/>
      <c r="E46" s="18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</row>
    <row r="47" spans="1:16" ht="13.5" thickBot="1">
      <c r="A47" s="28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32" t="s">
        <v>181</v>
      </c>
      <c r="N47" s="26"/>
      <c r="O47" s="26"/>
      <c r="P47" s="26"/>
    </row>
    <row r="48" spans="1:16" ht="12.75">
      <c r="A48" s="58" t="s">
        <v>180</v>
      </c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5"/>
      <c r="N48" s="55"/>
      <c r="O48" s="55"/>
      <c r="P48" s="55"/>
    </row>
    <row r="49" spans="1:16" ht="12.75">
      <c r="A49" s="6" t="s">
        <v>9</v>
      </c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54"/>
      <c r="O49" s="55"/>
      <c r="P49" s="55"/>
    </row>
    <row r="50" spans="1:16" ht="12.75">
      <c r="A50" s="6" t="s">
        <v>10</v>
      </c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54"/>
      <c r="O50" s="55"/>
      <c r="P50" s="55"/>
    </row>
    <row r="51" spans="1:16" ht="12.75">
      <c r="A51" s="6" t="s">
        <v>11</v>
      </c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54"/>
      <c r="O51" s="55"/>
      <c r="P51" s="55"/>
    </row>
    <row r="52" spans="1:16" ht="12.75">
      <c r="A52" s="6" t="s">
        <v>42</v>
      </c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54"/>
      <c r="O52" s="55"/>
      <c r="P52" s="55"/>
    </row>
    <row r="53" spans="1:15" ht="12.75">
      <c r="A53" s="25"/>
      <c r="B53" s="25"/>
      <c r="C53" s="25"/>
      <c r="D53" s="25"/>
      <c r="E53" s="25"/>
      <c r="F53" s="25"/>
      <c r="G53" s="25"/>
      <c r="H53" s="56"/>
      <c r="I53" s="56"/>
      <c r="J53" s="56"/>
      <c r="K53" s="56"/>
      <c r="L53" s="56"/>
      <c r="M53" s="56"/>
      <c r="N53" s="25"/>
      <c r="O53" s="25"/>
    </row>
    <row r="54" spans="1:16" ht="12.75">
      <c r="A54" s="87" t="s">
        <v>161</v>
      </c>
      <c r="B54" s="87" t="s">
        <v>182</v>
      </c>
      <c r="C54" s="92" t="s">
        <v>183</v>
      </c>
      <c r="D54" s="92"/>
      <c r="E54" s="92"/>
      <c r="F54" s="92"/>
      <c r="G54" s="92"/>
      <c r="H54" s="92"/>
      <c r="I54" s="92"/>
      <c r="J54" s="92"/>
      <c r="K54" s="92"/>
      <c r="L54" s="92"/>
      <c r="M54" s="87" t="s">
        <v>151</v>
      </c>
      <c r="N54" s="54"/>
      <c r="O54" s="55"/>
      <c r="P54" s="55"/>
    </row>
    <row r="55" spans="1:16" ht="12.75">
      <c r="A55" s="87"/>
      <c r="B55" s="87"/>
      <c r="C55" s="92" t="s">
        <v>184</v>
      </c>
      <c r="D55" s="92"/>
      <c r="E55" s="92"/>
      <c r="F55" s="92"/>
      <c r="G55" s="92"/>
      <c r="H55" s="92" t="s">
        <v>185</v>
      </c>
      <c r="I55" s="92"/>
      <c r="J55" s="92"/>
      <c r="K55" s="92"/>
      <c r="L55" s="92"/>
      <c r="M55" s="87"/>
      <c r="N55" s="54"/>
      <c r="O55" s="55"/>
      <c r="P55" s="55"/>
    </row>
    <row r="56" spans="1:16" ht="46.5" customHeight="1">
      <c r="A56" s="87"/>
      <c r="B56" s="87"/>
      <c r="C56" s="6" t="s">
        <v>186</v>
      </c>
      <c r="D56" s="6" t="s">
        <v>187</v>
      </c>
      <c r="E56" s="6" t="s">
        <v>188</v>
      </c>
      <c r="F56" s="6" t="s">
        <v>189</v>
      </c>
      <c r="G56" s="6" t="s">
        <v>190</v>
      </c>
      <c r="H56" s="6" t="s">
        <v>186</v>
      </c>
      <c r="I56" s="6" t="s">
        <v>187</v>
      </c>
      <c r="J56" s="6" t="s">
        <v>188</v>
      </c>
      <c r="K56" s="6" t="s">
        <v>189</v>
      </c>
      <c r="L56" s="6" t="s">
        <v>190</v>
      </c>
      <c r="M56" s="87"/>
      <c r="N56" s="54"/>
      <c r="O56" s="55"/>
      <c r="P56" s="55"/>
    </row>
    <row r="57" spans="1:16" ht="12.75">
      <c r="A57" s="6" t="s">
        <v>186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5"/>
      <c r="N57" s="54"/>
      <c r="O57" s="55"/>
      <c r="P57" s="55"/>
    </row>
    <row r="58" spans="1:16" ht="12.75">
      <c r="A58" s="6" t="s">
        <v>153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5"/>
      <c r="N58" s="54"/>
      <c r="O58" s="55"/>
      <c r="P58" s="55"/>
    </row>
    <row r="59" spans="1:16" ht="12.75">
      <c r="A59" s="6" t="s">
        <v>191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5"/>
      <c r="N59" s="54"/>
      <c r="O59" s="55"/>
      <c r="P59" s="55"/>
    </row>
    <row r="60" spans="1:16" ht="12.75">
      <c r="A60" s="6" t="s">
        <v>155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5"/>
      <c r="N60" s="54"/>
      <c r="O60" s="55"/>
      <c r="P60" s="55"/>
    </row>
    <row r="61" spans="1:16" ht="12.75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</row>
    <row r="62" spans="1:16" ht="12.75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</row>
    <row r="63" spans="1:16" ht="12.75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</row>
    <row r="64" spans="1:16" ht="12.75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</row>
    <row r="65" spans="1:16" ht="12.75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</row>
    <row r="66" spans="1:16" ht="12.7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</row>
    <row r="67" spans="1:16" ht="12.75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</row>
    <row r="68" spans="1:16" ht="12.75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</row>
    <row r="69" spans="1:16" ht="12.75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</row>
    <row r="70" spans="1:16" ht="12.75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</row>
    <row r="71" spans="1:16" ht="12.75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</row>
    <row r="72" spans="1:16" ht="12.75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</row>
    <row r="73" spans="1:16" ht="12.75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</row>
    <row r="74" spans="1:16" ht="12.75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</row>
    <row r="75" spans="1:16" ht="12.75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</row>
    <row r="76" spans="1:16" ht="12.75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</row>
    <row r="77" spans="1:16" ht="12.75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</row>
    <row r="78" spans="1:16" ht="12.7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</row>
    <row r="79" spans="1:16" ht="12.75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</row>
    <row r="80" spans="1:16" ht="12.75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</row>
    <row r="81" spans="1:16" ht="12.75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</row>
    <row r="82" spans="1:16" ht="12.75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</row>
    <row r="83" spans="1:16" ht="12.75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</row>
    <row r="84" spans="1:16" ht="12.7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</row>
    <row r="85" spans="1:16" ht="12.75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</row>
    <row r="86" spans="1:16" ht="12.75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</row>
    <row r="87" spans="1:16" ht="12.7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</row>
    <row r="88" spans="1:16" ht="12.75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</row>
    <row r="89" spans="1:16" ht="12.75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</row>
    <row r="90" spans="1:16" ht="12.7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</row>
    <row r="91" spans="1:16" ht="12.7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</row>
    <row r="92" spans="1:16" ht="12.7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</row>
    <row r="93" spans="1:16" ht="12.75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</row>
    <row r="94" spans="1:16" ht="12.75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</row>
    <row r="95" spans="1:16" ht="12.75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</row>
    <row r="96" spans="1:16" ht="12.75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</row>
    <row r="97" spans="1:16" ht="12.75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</row>
    <row r="98" spans="1:16" ht="12.75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</row>
    <row r="99" spans="1:16" ht="12.75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</row>
    <row r="100" spans="1:16" ht="12.75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</row>
    <row r="101" spans="1:16" ht="12.75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</row>
  </sheetData>
  <mergeCells count="44">
    <mergeCell ref="B5:C5"/>
    <mergeCell ref="B6:C6"/>
    <mergeCell ref="A1:C1"/>
    <mergeCell ref="B8:C8"/>
    <mergeCell ref="B2:C2"/>
    <mergeCell ref="B3:C3"/>
    <mergeCell ref="B4:C4"/>
    <mergeCell ref="B9:C9"/>
    <mergeCell ref="B10:C10"/>
    <mergeCell ref="A11:C11"/>
    <mergeCell ref="A19:D19"/>
    <mergeCell ref="B21:D21"/>
    <mergeCell ref="B22:D22"/>
    <mergeCell ref="B23:D23"/>
    <mergeCell ref="B24:D24"/>
    <mergeCell ref="A26:A27"/>
    <mergeCell ref="B26:B27"/>
    <mergeCell ref="C26:C27"/>
    <mergeCell ref="D26:D27"/>
    <mergeCell ref="A28:D28"/>
    <mergeCell ref="A48:L48"/>
    <mergeCell ref="M48:P48"/>
    <mergeCell ref="B49:M49"/>
    <mergeCell ref="N49:P49"/>
    <mergeCell ref="B50:M50"/>
    <mergeCell ref="N50:P50"/>
    <mergeCell ref="B51:M51"/>
    <mergeCell ref="N51:P51"/>
    <mergeCell ref="B52:M52"/>
    <mergeCell ref="N52:P52"/>
    <mergeCell ref="H53:M53"/>
    <mergeCell ref="A54:A56"/>
    <mergeCell ref="B54:B56"/>
    <mergeCell ref="C54:L54"/>
    <mergeCell ref="M54:M56"/>
    <mergeCell ref="N54:P54"/>
    <mergeCell ref="C55:G55"/>
    <mergeCell ref="H55:L55"/>
    <mergeCell ref="N59:P59"/>
    <mergeCell ref="N60:P60"/>
    <mergeCell ref="N55:P55"/>
    <mergeCell ref="N56:P56"/>
    <mergeCell ref="N57:P57"/>
    <mergeCell ref="N58:P58"/>
  </mergeCells>
  <printOptions/>
  <pageMargins left="0.34" right="0.19" top="0.54" bottom="0.39" header="0.31" footer="0.18"/>
  <pageSetup horizontalDpi="600" verticalDpi="600" orientation="portrait" paperSize="9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5"/>
  <sheetViews>
    <sheetView workbookViewId="0" topLeftCell="A1">
      <selection activeCell="B8" sqref="B8"/>
    </sheetView>
  </sheetViews>
  <sheetFormatPr defaultColWidth="9.00390625" defaultRowHeight="12.75"/>
  <cols>
    <col min="1" max="1" width="51.00390625" style="0" customWidth="1"/>
    <col min="2" max="2" width="45.00390625" style="0" customWidth="1"/>
  </cols>
  <sheetData>
    <row r="1" spans="1:3" ht="21" customHeight="1">
      <c r="A1" s="93" t="s">
        <v>192</v>
      </c>
      <c r="B1" s="93"/>
      <c r="C1" s="7"/>
    </row>
    <row r="2" spans="1:3" ht="33.75" customHeight="1">
      <c r="A2" s="93"/>
      <c r="B2" s="93"/>
      <c r="C2" s="7"/>
    </row>
    <row r="3" spans="1:3" ht="12.75">
      <c r="A3" s="8"/>
      <c r="B3" s="8"/>
      <c r="C3" s="7"/>
    </row>
    <row r="4" spans="1:3" ht="58.5" customHeight="1">
      <c r="A4" s="6" t="s">
        <v>9</v>
      </c>
      <c r="B4" s="17" t="str">
        <f>Показатели!B3</f>
        <v>ООО "Газпром трансгаз Екатеринбург"
филиал Шадринское линейное производственное управление магистральных газопроводов
(котельная промплощадки г. Шадринска)</v>
      </c>
      <c r="C4" s="7"/>
    </row>
    <row r="5" spans="1:3" ht="12.75">
      <c r="A5" s="6" t="s">
        <v>10</v>
      </c>
      <c r="B5" s="17">
        <f>Показатели!B4</f>
        <v>6608007434</v>
      </c>
      <c r="C5" s="7"/>
    </row>
    <row r="6" spans="1:3" ht="12.75">
      <c r="A6" s="6" t="s">
        <v>11</v>
      </c>
      <c r="B6" s="17">
        <f>Показатели!B5</f>
        <v>450202001</v>
      </c>
      <c r="C6" s="7"/>
    </row>
    <row r="7" spans="1:3" ht="12.75">
      <c r="A7" s="6" t="s">
        <v>42</v>
      </c>
      <c r="B7" s="17" t="str">
        <f>Показатели!B6</f>
        <v>620219, г. Екатеринбург, а/я 63, ул. К.Цеткин, 14</v>
      </c>
      <c r="C7" s="7"/>
    </row>
    <row r="8" spans="1:3" ht="12.75">
      <c r="A8" s="6" t="s">
        <v>56</v>
      </c>
      <c r="B8" s="17" t="str">
        <f>Показатели!B7</f>
        <v>утверждено на 2013 год</v>
      </c>
      <c r="C8" s="7"/>
    </row>
    <row r="9" spans="1:3" ht="12.75">
      <c r="A9" s="25"/>
      <c r="B9" s="25"/>
      <c r="C9" s="7"/>
    </row>
    <row r="10" spans="1:3" ht="12.75">
      <c r="A10" s="25"/>
      <c r="B10" s="25"/>
      <c r="C10" s="7"/>
    </row>
    <row r="11" spans="1:3" ht="12.75">
      <c r="A11" s="5" t="s">
        <v>138</v>
      </c>
      <c r="B11" s="5" t="s">
        <v>45</v>
      </c>
      <c r="C11" s="7"/>
    </row>
    <row r="12" spans="1:3" ht="25.5">
      <c r="A12" s="4" t="s">
        <v>193</v>
      </c>
      <c r="B12" s="5">
        <v>0</v>
      </c>
      <c r="C12" s="7"/>
    </row>
    <row r="13" spans="1:3" ht="25.5">
      <c r="A13" s="4" t="s">
        <v>194</v>
      </c>
      <c r="B13" s="5">
        <v>0</v>
      </c>
      <c r="C13" s="7"/>
    </row>
    <row r="14" spans="1:3" ht="38.25">
      <c r="A14" s="4" t="s">
        <v>195</v>
      </c>
      <c r="B14" s="5">
        <v>0</v>
      </c>
      <c r="C14" s="7"/>
    </row>
    <row r="15" spans="1:3" ht="12.75">
      <c r="A15" s="4" t="s">
        <v>196</v>
      </c>
      <c r="B15" s="52"/>
      <c r="C15" s="7"/>
    </row>
  </sheetData>
  <mergeCells count="1">
    <mergeCell ref="A1:B2"/>
  </mergeCells>
  <printOptions/>
  <pageMargins left="0.53" right="0.44" top="0.63" bottom="1" header="0.5" footer="0.5"/>
  <pageSetup horizontalDpi="600" verticalDpi="600" orientation="portrait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1">
      <selection activeCell="H27" sqref="H27"/>
    </sheetView>
  </sheetViews>
  <sheetFormatPr defaultColWidth="9.00390625" defaultRowHeight="12.75"/>
  <cols>
    <col min="1" max="1" width="38.625" style="0" customWidth="1"/>
  </cols>
  <sheetData>
    <row r="1" spans="1:11" ht="44.25" customHeight="1">
      <c r="A1" s="93" t="s">
        <v>197</v>
      </c>
      <c r="B1" s="93"/>
      <c r="C1" s="93"/>
      <c r="D1" s="93"/>
      <c r="E1" s="93"/>
      <c r="F1" s="93"/>
      <c r="G1" s="93"/>
      <c r="H1" s="93"/>
      <c r="I1" s="93"/>
      <c r="J1" s="93"/>
      <c r="K1" s="7"/>
    </row>
    <row r="2" spans="1:11" ht="13.5" thickBot="1">
      <c r="A2" s="3"/>
      <c r="B2" s="9"/>
      <c r="C2" s="9"/>
      <c r="D2" s="9"/>
      <c r="E2" s="9"/>
      <c r="F2" s="9"/>
      <c r="G2" s="9"/>
      <c r="H2" s="9"/>
      <c r="I2" s="9"/>
      <c r="J2" s="9"/>
      <c r="K2" s="7"/>
    </row>
    <row r="3" spans="1:11" ht="42" customHeight="1" thickBot="1">
      <c r="A3" s="35" t="s">
        <v>9</v>
      </c>
      <c r="B3" s="95" t="str">
        <f>Показатели!B3</f>
        <v>ООО "Газпром трансгаз Екатеринбург"
филиал Шадринское линейное производственное управление магистральных газопроводов
(котельная промплощадки г. Шадринска)</v>
      </c>
      <c r="C3" s="96"/>
      <c r="D3" s="96"/>
      <c r="E3" s="96"/>
      <c r="F3" s="96"/>
      <c r="G3" s="96"/>
      <c r="H3" s="96"/>
      <c r="I3" s="96"/>
      <c r="J3" s="97"/>
      <c r="K3" s="7"/>
    </row>
    <row r="4" spans="1:11" ht="13.5" thickBot="1">
      <c r="A4" s="36" t="s">
        <v>10</v>
      </c>
      <c r="B4" s="98">
        <f>Показатели!B4</f>
        <v>6608007434</v>
      </c>
      <c r="C4" s="99"/>
      <c r="D4" s="99"/>
      <c r="E4" s="99"/>
      <c r="F4" s="99"/>
      <c r="G4" s="99"/>
      <c r="H4" s="99"/>
      <c r="I4" s="99"/>
      <c r="J4" s="100"/>
      <c r="K4" s="7"/>
    </row>
    <row r="5" spans="1:11" ht="13.5" thickBot="1">
      <c r="A5" s="36" t="s">
        <v>11</v>
      </c>
      <c r="B5" s="98">
        <f>Показатели!B5</f>
        <v>450202001</v>
      </c>
      <c r="C5" s="99"/>
      <c r="D5" s="99"/>
      <c r="E5" s="99"/>
      <c r="F5" s="99"/>
      <c r="G5" s="99"/>
      <c r="H5" s="99"/>
      <c r="I5" s="99"/>
      <c r="J5" s="100"/>
      <c r="K5" s="7"/>
    </row>
    <row r="6" spans="1:11" ht="13.5" thickBot="1">
      <c r="A6" s="36" t="s">
        <v>42</v>
      </c>
      <c r="B6" s="98" t="str">
        <f>Показатели!B6</f>
        <v>620219, г. Екатеринбург, а/я 63, ул. К.Цеткин, 14</v>
      </c>
      <c r="C6" s="99"/>
      <c r="D6" s="99"/>
      <c r="E6" s="99"/>
      <c r="F6" s="99"/>
      <c r="G6" s="99"/>
      <c r="H6" s="99"/>
      <c r="I6" s="99"/>
      <c r="J6" s="100"/>
      <c r="K6" s="7"/>
    </row>
    <row r="7" spans="1:11" ht="13.5" thickBot="1">
      <c r="A7" s="36" t="s">
        <v>198</v>
      </c>
      <c r="B7" s="98">
        <v>2013</v>
      </c>
      <c r="C7" s="99"/>
      <c r="D7" s="99"/>
      <c r="E7" s="99"/>
      <c r="F7" s="99"/>
      <c r="G7" s="99"/>
      <c r="H7" s="99"/>
      <c r="I7" s="99"/>
      <c r="J7" s="100"/>
      <c r="K7" s="7"/>
    </row>
    <row r="8" spans="1:11" ht="13.5" thickBot="1">
      <c r="A8" s="8"/>
      <c r="B8" s="110"/>
      <c r="C8" s="110"/>
      <c r="D8" s="110"/>
      <c r="E8" s="110"/>
      <c r="F8" s="8"/>
      <c r="G8" s="8"/>
      <c r="H8" s="8"/>
      <c r="I8" s="8"/>
      <c r="J8" s="8"/>
      <c r="K8" s="7"/>
    </row>
    <row r="9" spans="1:11" ht="12.75" customHeight="1">
      <c r="A9" s="101" t="s">
        <v>221</v>
      </c>
      <c r="B9" s="102"/>
      <c r="C9" s="102"/>
      <c r="D9" s="102"/>
      <c r="E9" s="102"/>
      <c r="F9" s="102"/>
      <c r="G9" s="102"/>
      <c r="H9" s="102"/>
      <c r="I9" s="102"/>
      <c r="J9" s="103"/>
      <c r="K9" s="7"/>
    </row>
    <row r="10" spans="1:11" ht="12.75">
      <c r="A10" s="104"/>
      <c r="B10" s="105"/>
      <c r="C10" s="105"/>
      <c r="D10" s="105"/>
      <c r="E10" s="105"/>
      <c r="F10" s="105"/>
      <c r="G10" s="105"/>
      <c r="H10" s="105"/>
      <c r="I10" s="105"/>
      <c r="J10" s="106"/>
      <c r="K10" s="7"/>
    </row>
    <row r="11" spans="1:11" ht="12.75">
      <c r="A11" s="104"/>
      <c r="B11" s="105"/>
      <c r="C11" s="105"/>
      <c r="D11" s="105"/>
      <c r="E11" s="105"/>
      <c r="F11" s="105"/>
      <c r="G11" s="105"/>
      <c r="H11" s="105"/>
      <c r="I11" s="105"/>
      <c r="J11" s="106"/>
      <c r="K11" s="7"/>
    </row>
    <row r="12" spans="1:11" ht="12.75">
      <c r="A12" s="104"/>
      <c r="B12" s="105"/>
      <c r="C12" s="105"/>
      <c r="D12" s="105"/>
      <c r="E12" s="105"/>
      <c r="F12" s="105"/>
      <c r="G12" s="105"/>
      <c r="H12" s="105"/>
      <c r="I12" s="105"/>
      <c r="J12" s="106"/>
      <c r="K12" s="7"/>
    </row>
    <row r="13" spans="1:11" ht="12.75">
      <c r="A13" s="104"/>
      <c r="B13" s="105"/>
      <c r="C13" s="105"/>
      <c r="D13" s="105"/>
      <c r="E13" s="105"/>
      <c r="F13" s="105"/>
      <c r="G13" s="105"/>
      <c r="H13" s="105"/>
      <c r="I13" s="105"/>
      <c r="J13" s="106"/>
      <c r="K13" s="7"/>
    </row>
    <row r="14" spans="1:11" ht="12.75">
      <c r="A14" s="104"/>
      <c r="B14" s="105"/>
      <c r="C14" s="105"/>
      <c r="D14" s="105"/>
      <c r="E14" s="105"/>
      <c r="F14" s="105"/>
      <c r="G14" s="105"/>
      <c r="H14" s="105"/>
      <c r="I14" s="105"/>
      <c r="J14" s="106"/>
      <c r="K14" s="7"/>
    </row>
    <row r="15" spans="1:11" ht="12.75">
      <c r="A15" s="104"/>
      <c r="B15" s="105"/>
      <c r="C15" s="105"/>
      <c r="D15" s="105"/>
      <c r="E15" s="105"/>
      <c r="F15" s="105"/>
      <c r="G15" s="105"/>
      <c r="H15" s="105"/>
      <c r="I15" s="105"/>
      <c r="J15" s="106"/>
      <c r="K15" s="7"/>
    </row>
    <row r="16" spans="1:11" ht="12.75">
      <c r="A16" s="104"/>
      <c r="B16" s="105"/>
      <c r="C16" s="105"/>
      <c r="D16" s="105"/>
      <c r="E16" s="105"/>
      <c r="F16" s="105"/>
      <c r="G16" s="105"/>
      <c r="H16" s="105"/>
      <c r="I16" s="105"/>
      <c r="J16" s="106"/>
      <c r="K16" s="7"/>
    </row>
    <row r="17" spans="1:11" ht="12.75">
      <c r="A17" s="104"/>
      <c r="B17" s="105"/>
      <c r="C17" s="105"/>
      <c r="D17" s="105"/>
      <c r="E17" s="105"/>
      <c r="F17" s="105"/>
      <c r="G17" s="105"/>
      <c r="H17" s="105"/>
      <c r="I17" s="105"/>
      <c r="J17" s="106"/>
      <c r="K17" s="7"/>
    </row>
    <row r="18" spans="1:11" ht="12.75">
      <c r="A18" s="104"/>
      <c r="B18" s="105"/>
      <c r="C18" s="105"/>
      <c r="D18" s="105"/>
      <c r="E18" s="105"/>
      <c r="F18" s="105"/>
      <c r="G18" s="105"/>
      <c r="H18" s="105"/>
      <c r="I18" s="105"/>
      <c r="J18" s="106"/>
      <c r="K18" s="7"/>
    </row>
    <row r="19" spans="1:11" ht="12.75">
      <c r="A19" s="104"/>
      <c r="B19" s="105"/>
      <c r="C19" s="105"/>
      <c r="D19" s="105"/>
      <c r="E19" s="105"/>
      <c r="F19" s="105"/>
      <c r="G19" s="105"/>
      <c r="H19" s="105"/>
      <c r="I19" s="105"/>
      <c r="J19" s="106"/>
      <c r="K19" s="7"/>
    </row>
    <row r="20" spans="1:11" ht="12.75">
      <c r="A20" s="104"/>
      <c r="B20" s="105"/>
      <c r="C20" s="105"/>
      <c r="D20" s="105"/>
      <c r="E20" s="105"/>
      <c r="F20" s="105"/>
      <c r="G20" s="105"/>
      <c r="H20" s="105"/>
      <c r="I20" s="105"/>
      <c r="J20" s="106"/>
      <c r="K20" s="7"/>
    </row>
    <row r="21" spans="1:11" ht="12.75">
      <c r="A21" s="104"/>
      <c r="B21" s="105"/>
      <c r="C21" s="105"/>
      <c r="D21" s="105"/>
      <c r="E21" s="105"/>
      <c r="F21" s="105"/>
      <c r="G21" s="105"/>
      <c r="H21" s="105"/>
      <c r="I21" s="105"/>
      <c r="J21" s="106"/>
      <c r="K21" s="7"/>
    </row>
    <row r="22" spans="1:11" ht="12.75">
      <c r="A22" s="104"/>
      <c r="B22" s="105"/>
      <c r="C22" s="105"/>
      <c r="D22" s="105"/>
      <c r="E22" s="105"/>
      <c r="F22" s="105"/>
      <c r="G22" s="105"/>
      <c r="H22" s="105"/>
      <c r="I22" s="105"/>
      <c r="J22" s="106"/>
      <c r="K22" s="7"/>
    </row>
    <row r="23" spans="1:11" ht="12.75">
      <c r="A23" s="104"/>
      <c r="B23" s="105"/>
      <c r="C23" s="105"/>
      <c r="D23" s="105"/>
      <c r="E23" s="105"/>
      <c r="F23" s="105"/>
      <c r="G23" s="105"/>
      <c r="H23" s="105"/>
      <c r="I23" s="105"/>
      <c r="J23" s="106"/>
      <c r="K23" s="7"/>
    </row>
    <row r="24" spans="1:11" ht="12.75">
      <c r="A24" s="104"/>
      <c r="B24" s="105"/>
      <c r="C24" s="105"/>
      <c r="D24" s="105"/>
      <c r="E24" s="105"/>
      <c r="F24" s="105"/>
      <c r="G24" s="105"/>
      <c r="H24" s="105"/>
      <c r="I24" s="105"/>
      <c r="J24" s="106"/>
      <c r="K24" s="7"/>
    </row>
    <row r="25" spans="1:11" ht="13.5" thickBot="1">
      <c r="A25" s="107"/>
      <c r="B25" s="108"/>
      <c r="C25" s="108"/>
      <c r="D25" s="108"/>
      <c r="E25" s="108"/>
      <c r="F25" s="108"/>
      <c r="G25" s="108"/>
      <c r="H25" s="108"/>
      <c r="I25" s="108"/>
      <c r="J25" s="109"/>
      <c r="K25" s="7"/>
    </row>
  </sheetData>
  <mergeCells count="8">
    <mergeCell ref="A1:J1"/>
    <mergeCell ref="B3:J3"/>
    <mergeCell ref="B4:J4"/>
    <mergeCell ref="A9:J25"/>
    <mergeCell ref="B8:E8"/>
    <mergeCell ref="B5:J5"/>
    <mergeCell ref="B6:J6"/>
    <mergeCell ref="B7:J7"/>
  </mergeCells>
  <printOptions/>
  <pageMargins left="0.45" right="0.22" top="0.63" bottom="1" header="0.5" footer="0.5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Sustavova_A_V</dc:creator>
  <cp:keywords/>
  <dc:description/>
  <cp:lastModifiedBy>Sustavova_A_V</cp:lastModifiedBy>
  <cp:lastPrinted>2011-12-09T09:13:48Z</cp:lastPrinted>
  <dcterms:created xsi:type="dcterms:W3CDTF">2011-01-28T03:57:54Z</dcterms:created>
  <dcterms:modified xsi:type="dcterms:W3CDTF">2012-11-20T09:31:03Z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