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70" windowWidth="13260" windowHeight="10365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state="hidden" r:id="rId8"/>
    <sheet name="Условя договора" sheetId="9" r:id="rId9"/>
    <sheet name="Заявки" sheetId="10" r:id="rId10"/>
  </sheets>
  <definedNames>
    <definedName name="_xlnm.Print_Area" localSheetId="9">'Заявки'!$A$1:$H$16</definedName>
    <definedName name="_xlnm.Print_Area" localSheetId="6">'Инвестиции'!$A$1:$M$60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 отношению к сумме, утвержденной на 2011 год</t>
        </r>
      </text>
    </comment>
  </commentList>
</comments>
</file>

<file path=xl/sharedStrings.xml><?xml version="1.0" encoding="utf-8"?>
<sst xmlns="http://schemas.openxmlformats.org/spreadsheetml/2006/main" count="372" uniqueCount="232">
  <si>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</si>
  <si>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</si>
  <si>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</si>
  <si>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</si>
  <si>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</si>
  <si>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</si>
  <si>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</si>
  <si>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</si>
  <si>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</si>
  <si>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</si>
  <si>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</si>
  <si>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</si>
  <si>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</si>
  <si>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</si>
  <si>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</si>
  <si>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</si>
  <si>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</si>
  <si>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</si>
  <si>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</si>
  <si>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</si>
  <si>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</si>
  <si>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</si>
  <si>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</si>
  <si>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</si>
  <si>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</si>
  <si>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</si>
  <si>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</si>
  <si>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</si>
  <si>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</si>
  <si>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</si>
  <si>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</si>
  <si>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</si>
  <si>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</si>
  <si>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</si>
  <si>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</si>
  <si>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</si>
  <si>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</si>
  <si>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</si>
  <si>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</si>
  <si>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</si>
  <si>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</si>
  <si>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</si>
  <si>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</si>
  <si>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</si>
  <si>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</si>
  <si>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</si>
  <si>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</si>
  <si>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</si>
  <si>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</si>
  <si>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</si>
  <si>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</si>
  <si>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</si>
  <si>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</si>
  <si>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</si>
  <si>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</si>
  <si>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</si>
  <si>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</si>
  <si>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</si>
  <si>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</si>
  <si>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</si>
  <si>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</si>
  <si>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</si>
  <si>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</si>
  <si>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</si>
  <si>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</si>
  <si>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</si>
  <si>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</si>
  <si>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</si>
  <si>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</si>
  <si>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</si>
  <si>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</si>
  <si>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</si>
  <si>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</si>
  <si>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</si>
  <si>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</si>
  <si>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</si>
  <si>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</si>
  <si>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</si>
  <si>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</si>
  <si>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</si>
  <si>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</si>
  <si>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</si>
  <si>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</si>
  <si>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</si>
  <si>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</si>
  <si>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</si>
  <si>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</si>
  <si>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</si>
  <si>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</si>
  <si>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</si>
  <si>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</si>
  <si>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</si>
  <si>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</si>
  <si>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</si>
  <si>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</si>
  <si>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</si>
  <si>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</si>
  <si>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</si>
  <si>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</si>
  <si>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</si>
  <si>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</si>
  <si>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</si>
  <si>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</si>
  <si>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</si>
  <si>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</si>
  <si>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</si>
  <si>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</si>
  <si>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</si>
  <si>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</si>
  <si>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</si>
  <si>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</si>
  <si>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</si>
  <si>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</si>
  <si>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</si>
  <si>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</si>
  <si>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</si>
  <si>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</si>
  <si>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</si>
  <si>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</si>
  <si>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</si>
  <si>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</si>
  <si>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</si>
  <si>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</si>
  <si>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</si>
  <si>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</si>
  <si>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</si>
  <si>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</si>
  <si>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</si>
  <si>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</si>
  <si>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</si>
  <si>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</si>
  <si>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</si>
  <si>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</si>
  <si>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</si>
  <si>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</si>
  <si>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</si>
  <si>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</si>
  <si>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</si>
  <si>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</si>
  <si>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</si>
  <si>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</si>
  <si>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</si>
  <si>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</si>
  <si>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</si>
  <si>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</si>
  <si>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</si>
  <si>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</si>
  <si>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</si>
  <si>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</si>
  <si>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</si>
  <si>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</si>
  <si>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</si>
  <si>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</si>
  <si>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</si>
  <si>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</si>
  <si>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</si>
  <si>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</si>
  <si>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</si>
  <si>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</si>
  <si>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</si>
  <si>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</si>
  <si>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</si>
  <si>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</si>
  <si>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</si>
  <si>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</si>
  <si>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</si>
  <si>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</si>
  <si>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</si>
  <si>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</si>
  <si>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</si>
  <si>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</si>
  <si>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</si>
  <si>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</si>
  <si>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</si>
  <si>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</si>
  <si>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</si>
  <si>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</si>
  <si>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</si>
  <si>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</si>
  <si>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</si>
  <si>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</si>
  <si>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</si>
  <si>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</si>
  <si>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</si>
  <si>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</si>
  <si>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</si>
  <si>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</si>
  <si>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</si>
  <si>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</si>
  <si>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</si>
  <si>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</si>
  <si>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</si>
  <si>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</si>
  <si>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</si>
  <si>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</si>
  <si>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</si>
  <si>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</si>
  <si>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</si>
  <si>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</si>
  <si>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</si>
  <si>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</si>
  <si>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</si>
  <si>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</si>
  <si>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</si>
  <si>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</si>
  <si>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</si>
  <si>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</si>
  <si>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</si>
  <si>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</si>
  <si>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</si>
  <si>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2011 год</t>
  </si>
  <si>
    <t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t>
  </si>
  <si>
    <t>производство (некомбинированная выработка); передача; сбыт</t>
  </si>
  <si>
    <t>Примечания:</t>
  </si>
  <si>
    <t>покупка</t>
  </si>
  <si>
    <t>через тепловую сеть:</t>
  </si>
  <si>
    <t xml:space="preserve"> тел.(343)359-75-42, факс (343)359-70-41</t>
  </si>
  <si>
    <t>ural@ekaterinburg-tr.gazprom.ru</t>
  </si>
  <si>
    <t>http://www.gazprom-transgaz-ekaterinburg.ru</t>
  </si>
  <si>
    <t>ООО "Газпром трансгаз Екатеринбург" ул.Клары Цеткин д.14, г.Екатеринбург, Российская Федерация, 620000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</si>
  <si>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</si>
  <si>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</si>
  <si>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</t>
  </si>
  <si>
    <t>Отдел делопроизводства и контроля за документооборотом</t>
  </si>
  <si>
    <t>с 01.07.2013 по 31.12.2013</t>
  </si>
  <si>
    <t>с 01.01.2013 по 30.06.2013</t>
  </si>
  <si>
    <t>утверждено на 2013 год</t>
  </si>
  <si>
    <t>01.01.2013-30.06.2013; 01.07.2013-31.12.2013</t>
  </si>
  <si>
    <t>Постановление от 25.10.2012 № 42-3</t>
  </si>
  <si>
    <t>1. Показатели утверждены постановлением ДГРЦТ Курганкой области
2. Прибыль от вида деятельности ООО "Газпром трансгаз Екатеринбург" не запланирована
3. Налог на имущество учтен в статье "общехозяйственные расходы"</t>
  </si>
  <si>
    <t>7.2. Перечень и формы документов,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</si>
  <si>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Документ опубликован не был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</si>
</sst>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13" fillId="0" borderId="1" xfId="15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80" t="s">
        <v>206</v>
      </c>
      <c r="B1" s="80"/>
    </row>
    <row r="2" ht="15">
      <c r="A2" s="34"/>
    </row>
    <row r="3" spans="1:2" ht="66" customHeight="1">
      <c r="A3" s="79" t="s">
        <v>39</v>
      </c>
      <c r="B3" s="79"/>
    </row>
    <row r="4" spans="1:2" ht="21" customHeight="1">
      <c r="A4" s="39"/>
      <c r="B4" s="39"/>
    </row>
    <row r="5" spans="1:2" ht="54.75" customHeight="1">
      <c r="A5" s="42" t="s">
        <v>9</v>
      </c>
      <c r="B5" s="16" t="s">
        <v>211</v>
      </c>
    </row>
    <row r="6" spans="1:2" ht="12.75">
      <c r="A6" s="40" t="s">
        <v>10</v>
      </c>
      <c r="B6" s="12">
        <v>6608007434</v>
      </c>
    </row>
    <row r="7" spans="1:2" ht="12.75">
      <c r="A7" s="40" t="s">
        <v>11</v>
      </c>
      <c r="B7" s="41">
        <v>450602001</v>
      </c>
    </row>
    <row r="8" spans="1:2" ht="12.75">
      <c r="A8" s="40" t="s">
        <v>12</v>
      </c>
      <c r="B8" s="12" t="s">
        <v>207</v>
      </c>
    </row>
    <row r="9" spans="1:2" ht="12.75">
      <c r="A9" s="6" t="s">
        <v>56</v>
      </c>
      <c r="B9" s="17" t="s">
        <v>226</v>
      </c>
    </row>
    <row r="10" ht="22.5" customHeight="1">
      <c r="A10" s="1"/>
    </row>
    <row r="11" spans="1:2" ht="21.75" customHeight="1">
      <c r="A11" s="77" t="s">
        <v>0</v>
      </c>
      <c r="B11" s="78"/>
    </row>
    <row r="12" spans="1:2" ht="22.5" customHeight="1">
      <c r="A12" s="4" t="s">
        <v>1</v>
      </c>
      <c r="B12" s="5"/>
    </row>
    <row r="13" spans="1:2" ht="22.5" customHeight="1">
      <c r="A13" s="47" t="s">
        <v>225</v>
      </c>
      <c r="B13" s="5">
        <v>932.76</v>
      </c>
    </row>
    <row r="14" spans="1:2" ht="22.5" customHeight="1">
      <c r="A14" s="47" t="s">
        <v>224</v>
      </c>
      <c r="B14" s="5">
        <v>1026.25</v>
      </c>
    </row>
    <row r="15" spans="1:2" ht="22.5" customHeight="1">
      <c r="A15" s="6" t="s">
        <v>2</v>
      </c>
      <c r="B15" s="5"/>
    </row>
    <row r="16" spans="1:2" ht="22.5" customHeight="1">
      <c r="A16" s="4" t="s">
        <v>3</v>
      </c>
      <c r="B16" s="5"/>
    </row>
    <row r="17" spans="1:2" ht="29.25" customHeight="1">
      <c r="A17" s="4" t="s">
        <v>4</v>
      </c>
      <c r="B17" s="5"/>
    </row>
    <row r="18" spans="1:2" ht="32.25" customHeight="1">
      <c r="A18" s="4" t="s">
        <v>5</v>
      </c>
      <c r="B18" s="5"/>
    </row>
    <row r="19" spans="1:2" ht="34.5" customHeight="1">
      <c r="A19" s="4" t="s">
        <v>6</v>
      </c>
      <c r="B19" s="5"/>
    </row>
    <row r="20" spans="1:2" ht="22.5" customHeight="1">
      <c r="A20" s="4" t="s">
        <v>7</v>
      </c>
      <c r="B20" s="5"/>
    </row>
    <row r="21" ht="12.75">
      <c r="A21" s="2"/>
    </row>
  </sheetData>
  <mergeCells count="3">
    <mergeCell ref="A11:B11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L15" sqref="L15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2" t="s">
        <v>199</v>
      </c>
      <c r="B1" s="72"/>
      <c r="C1" s="72"/>
      <c r="D1" s="72"/>
      <c r="E1" s="72"/>
      <c r="F1" s="72"/>
      <c r="G1" s="72"/>
      <c r="H1" s="72"/>
      <c r="I1" s="8"/>
      <c r="J1" s="8"/>
      <c r="K1" s="8"/>
    </row>
    <row r="2" spans="1:11" ht="12.75">
      <c r="A2" s="25"/>
      <c r="B2" s="25"/>
      <c r="C2" s="25"/>
      <c r="D2" s="25"/>
      <c r="E2" s="25"/>
      <c r="F2" s="25"/>
      <c r="G2" s="25"/>
      <c r="H2" s="25"/>
      <c r="I2" s="10"/>
      <c r="J2" s="10"/>
      <c r="K2" s="10"/>
    </row>
    <row r="3" spans="1:11" ht="59.25" customHeight="1">
      <c r="A3" s="6" t="s">
        <v>9</v>
      </c>
      <c r="B3" s="69" t="str">
        <f>'Условя договора'!B3:J3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70"/>
      <c r="D3" s="70"/>
      <c r="E3" s="70"/>
      <c r="F3" s="70"/>
      <c r="G3" s="70"/>
      <c r="H3" s="71"/>
      <c r="I3" s="19"/>
      <c r="J3" s="19"/>
      <c r="K3" s="19"/>
    </row>
    <row r="4" spans="1:11" ht="12.75">
      <c r="A4" s="6" t="s">
        <v>10</v>
      </c>
      <c r="B4" s="58">
        <f>'Условя договора'!B4:J4</f>
        <v>6608007434</v>
      </c>
      <c r="C4" s="58"/>
      <c r="D4" s="58"/>
      <c r="E4" s="58"/>
      <c r="F4" s="58"/>
      <c r="G4" s="58"/>
      <c r="H4" s="58"/>
      <c r="I4" s="19"/>
      <c r="J4" s="19"/>
      <c r="K4" s="19"/>
    </row>
    <row r="5" spans="1:11" ht="12.75">
      <c r="A5" s="6" t="s">
        <v>11</v>
      </c>
      <c r="B5" s="58">
        <f>'Условя договора'!B5:J5</f>
        <v>450602001</v>
      </c>
      <c r="C5" s="58"/>
      <c r="D5" s="58"/>
      <c r="E5" s="58"/>
      <c r="F5" s="58"/>
      <c r="G5" s="58"/>
      <c r="H5" s="58"/>
      <c r="I5" s="19"/>
      <c r="J5" s="19"/>
      <c r="K5" s="19"/>
    </row>
    <row r="6" spans="1:11" ht="12.75">
      <c r="A6" s="6" t="s">
        <v>198</v>
      </c>
      <c r="B6" s="58">
        <f>'Условя договора'!B7:J7</f>
        <v>2013</v>
      </c>
      <c r="C6" s="58"/>
      <c r="D6" s="58"/>
      <c r="E6" s="58"/>
      <c r="F6" s="58"/>
      <c r="G6" s="58"/>
      <c r="H6" s="58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58" t="s">
        <v>223</v>
      </c>
      <c r="C8" s="58"/>
      <c r="D8" s="58"/>
      <c r="E8" s="58"/>
      <c r="F8" s="58"/>
      <c r="G8" s="58"/>
      <c r="H8" s="58"/>
      <c r="I8" s="19"/>
      <c r="J8" s="19"/>
      <c r="K8" s="19"/>
    </row>
    <row r="9" spans="1:11" ht="17.25" customHeight="1">
      <c r="A9" s="6" t="s">
        <v>201</v>
      </c>
      <c r="B9" s="58" t="s">
        <v>216</v>
      </c>
      <c r="C9" s="58"/>
      <c r="D9" s="58"/>
      <c r="E9" s="58"/>
      <c r="F9" s="58"/>
      <c r="G9" s="58"/>
      <c r="H9" s="58"/>
      <c r="I9" s="19"/>
      <c r="J9" s="19"/>
      <c r="K9" s="19"/>
    </row>
    <row r="10" spans="1:11" ht="31.5" customHeight="1">
      <c r="A10" s="6" t="s">
        <v>202</v>
      </c>
      <c r="B10" s="69" t="s">
        <v>219</v>
      </c>
      <c r="C10" s="70"/>
      <c r="D10" s="70"/>
      <c r="E10" s="70"/>
      <c r="F10" s="70"/>
      <c r="G10" s="70"/>
      <c r="H10" s="71"/>
      <c r="I10" s="19"/>
      <c r="J10" s="19"/>
      <c r="K10" s="19"/>
    </row>
    <row r="11" spans="1:11" ht="15" customHeight="1">
      <c r="A11" s="6" t="s">
        <v>203</v>
      </c>
      <c r="B11" s="119" t="s">
        <v>217</v>
      </c>
      <c r="C11" s="58"/>
      <c r="D11" s="58"/>
      <c r="E11" s="58"/>
      <c r="F11" s="58"/>
      <c r="G11" s="58"/>
      <c r="H11" s="58"/>
      <c r="I11" s="19"/>
      <c r="J11" s="19"/>
      <c r="K11" s="19"/>
    </row>
    <row r="12" spans="1:11" ht="15" customHeight="1">
      <c r="A12" s="6" t="s">
        <v>204</v>
      </c>
      <c r="B12" s="119" t="s">
        <v>218</v>
      </c>
      <c r="C12" s="58"/>
      <c r="D12" s="58"/>
      <c r="E12" s="58"/>
      <c r="F12" s="58"/>
      <c r="G12" s="58"/>
      <c r="H12" s="58"/>
      <c r="I12" s="19"/>
      <c r="J12" s="19"/>
      <c r="K12" s="19"/>
    </row>
    <row r="13" spans="1:11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43.5" customHeight="1">
      <c r="A14" s="120" t="s">
        <v>220</v>
      </c>
      <c r="B14" s="121"/>
      <c r="C14" s="121"/>
      <c r="D14" s="121"/>
      <c r="E14" s="121"/>
      <c r="F14" s="121"/>
      <c r="G14" s="121"/>
      <c r="H14" s="122"/>
      <c r="I14" s="66" t="s">
        <v>205</v>
      </c>
      <c r="J14" s="66"/>
      <c r="K14" s="66"/>
    </row>
    <row r="15" spans="1:11" ht="57.75" customHeight="1">
      <c r="A15" s="90" t="s">
        <v>230</v>
      </c>
      <c r="B15" s="90"/>
      <c r="C15" s="90"/>
      <c r="D15" s="90"/>
      <c r="E15" s="90"/>
      <c r="F15" s="90"/>
      <c r="G15" s="90"/>
      <c r="H15" s="90"/>
      <c r="I15" s="66"/>
      <c r="J15" s="66"/>
      <c r="K15" s="66"/>
    </row>
    <row r="16" spans="1:11" ht="69.75" customHeight="1">
      <c r="A16" s="90" t="s">
        <v>221</v>
      </c>
      <c r="B16" s="90"/>
      <c r="C16" s="90"/>
      <c r="D16" s="90"/>
      <c r="E16" s="90"/>
      <c r="F16" s="90"/>
      <c r="G16" s="90"/>
      <c r="H16" s="90"/>
      <c r="I16" s="66"/>
      <c r="J16" s="66"/>
      <c r="K16" s="66"/>
    </row>
  </sheetData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51" bottom="1" header="0.37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2" sqref="A12:H12"/>
    </sheetView>
  </sheetViews>
  <sheetFormatPr defaultColWidth="9.00390625" defaultRowHeight="12.75"/>
  <cols>
    <col min="1" max="1" width="29.125" style="0" customWidth="1"/>
    <col min="2" max="2" width="28.625" style="0" customWidth="1"/>
    <col min="3" max="7" width="9.875" style="0" customWidth="1"/>
    <col min="8" max="8" width="11.125" style="0" customWidth="1"/>
  </cols>
  <sheetData>
    <row r="1" spans="1:9" ht="21" customHeight="1">
      <c r="A1" s="72" t="s">
        <v>8</v>
      </c>
      <c r="B1" s="72"/>
      <c r="C1" s="72"/>
      <c r="D1" s="72"/>
      <c r="E1" s="72"/>
      <c r="F1" s="72"/>
      <c r="G1" s="72"/>
      <c r="H1" s="72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5.5" customHeight="1">
      <c r="A3" s="73" t="s">
        <v>9</v>
      </c>
      <c r="B3" s="74"/>
      <c r="C3" s="75" t="s">
        <v>211</v>
      </c>
      <c r="D3" s="82"/>
      <c r="E3" s="82"/>
      <c r="F3" s="82"/>
      <c r="G3" s="82"/>
      <c r="H3" s="82"/>
      <c r="I3" s="7"/>
    </row>
    <row r="4" spans="1:9" ht="12.75">
      <c r="A4" s="81" t="s">
        <v>10</v>
      </c>
      <c r="B4" s="81"/>
      <c r="C4" s="82">
        <v>6608007434</v>
      </c>
      <c r="D4" s="82"/>
      <c r="E4" s="82"/>
      <c r="F4" s="82"/>
      <c r="G4" s="82"/>
      <c r="H4" s="82"/>
      <c r="I4" s="7"/>
    </row>
    <row r="5" spans="1:9" ht="12.75">
      <c r="A5" s="81" t="s">
        <v>11</v>
      </c>
      <c r="B5" s="81"/>
      <c r="C5" s="67">
        <v>450602001</v>
      </c>
      <c r="D5" s="67"/>
      <c r="E5" s="67"/>
      <c r="F5" s="67"/>
      <c r="G5" s="67"/>
      <c r="H5" s="67"/>
      <c r="I5" s="7"/>
    </row>
    <row r="6" spans="1:9" ht="12.75">
      <c r="A6" s="81" t="s">
        <v>12</v>
      </c>
      <c r="B6" s="81"/>
      <c r="C6" s="82" t="s">
        <v>207</v>
      </c>
      <c r="D6" s="82"/>
      <c r="E6" s="82"/>
      <c r="F6" s="82"/>
      <c r="G6" s="82"/>
      <c r="H6" s="82"/>
      <c r="I6" s="7"/>
    </row>
    <row r="7" spans="1:9" ht="12.75">
      <c r="A7" s="85" t="s">
        <v>13</v>
      </c>
      <c r="B7" s="85"/>
      <c r="C7" s="68" t="s">
        <v>228</v>
      </c>
      <c r="D7" s="68"/>
      <c r="E7" s="68"/>
      <c r="F7" s="68"/>
      <c r="G7" s="68"/>
      <c r="H7" s="68"/>
      <c r="I7" s="7"/>
    </row>
    <row r="8" spans="1:9" ht="12.75">
      <c r="A8" s="85"/>
      <c r="B8" s="85"/>
      <c r="C8" s="68"/>
      <c r="D8" s="68"/>
      <c r="E8" s="68"/>
      <c r="F8" s="68"/>
      <c r="G8" s="68"/>
      <c r="H8" s="68"/>
      <c r="I8" s="7"/>
    </row>
    <row r="9" spans="1:9" ht="30" customHeight="1">
      <c r="A9" s="85" t="s">
        <v>14</v>
      </c>
      <c r="B9" s="85"/>
      <c r="C9" s="69" t="s">
        <v>208</v>
      </c>
      <c r="D9" s="70"/>
      <c r="E9" s="70"/>
      <c r="F9" s="70"/>
      <c r="G9" s="70"/>
      <c r="H9" s="71"/>
      <c r="I9" s="7"/>
    </row>
    <row r="10" spans="1:9" ht="12.75">
      <c r="A10" s="85" t="s">
        <v>15</v>
      </c>
      <c r="B10" s="85"/>
      <c r="C10" s="82" t="s">
        <v>227</v>
      </c>
      <c r="D10" s="82"/>
      <c r="E10" s="82"/>
      <c r="F10" s="82"/>
      <c r="G10" s="82"/>
      <c r="H10" s="82"/>
      <c r="I10" s="7"/>
    </row>
    <row r="11" spans="1:9" ht="12.75">
      <c r="A11" s="81" t="s">
        <v>16</v>
      </c>
      <c r="B11" s="81"/>
      <c r="C11" s="67" t="s">
        <v>231</v>
      </c>
      <c r="D11" s="67"/>
      <c r="E11" s="67"/>
      <c r="F11" s="67"/>
      <c r="G11" s="67"/>
      <c r="H11" s="67"/>
      <c r="I11" s="7"/>
    </row>
    <row r="12" spans="1:9" ht="16.5" customHeight="1">
      <c r="A12" s="91" t="s">
        <v>17</v>
      </c>
      <c r="B12" s="92"/>
      <c r="C12" s="92"/>
      <c r="D12" s="92"/>
      <c r="E12" s="92"/>
      <c r="F12" s="92"/>
      <c r="G12" s="92"/>
      <c r="H12" s="93"/>
      <c r="I12" s="7"/>
    </row>
    <row r="13" spans="1:9" ht="12.75">
      <c r="A13" s="66" t="s">
        <v>18</v>
      </c>
      <c r="B13" s="66"/>
      <c r="C13" s="66" t="s">
        <v>19</v>
      </c>
      <c r="D13" s="66" t="s">
        <v>20</v>
      </c>
      <c r="E13" s="66"/>
      <c r="F13" s="66"/>
      <c r="G13" s="66"/>
      <c r="H13" s="66" t="s">
        <v>21</v>
      </c>
      <c r="I13" s="7"/>
    </row>
    <row r="14" spans="1:9" ht="25.5">
      <c r="A14" s="66"/>
      <c r="B14" s="66"/>
      <c r="C14" s="66"/>
      <c r="D14" s="17" t="s">
        <v>22</v>
      </c>
      <c r="E14" s="17" t="s">
        <v>23</v>
      </c>
      <c r="F14" s="17" t="s">
        <v>24</v>
      </c>
      <c r="G14" s="17" t="s">
        <v>25</v>
      </c>
      <c r="H14" s="66"/>
      <c r="I14" s="7"/>
    </row>
    <row r="15" spans="1:9" ht="12.75">
      <c r="A15" s="90" t="s">
        <v>26</v>
      </c>
      <c r="B15" s="15" t="s">
        <v>27</v>
      </c>
      <c r="C15" s="15"/>
      <c r="D15" s="14"/>
      <c r="E15" s="14"/>
      <c r="F15" s="14"/>
      <c r="G15" s="14"/>
      <c r="H15" s="16"/>
      <c r="I15" s="7"/>
    </row>
    <row r="16" spans="1:9" ht="12.75">
      <c r="A16" s="90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88" t="s">
        <v>29</v>
      </c>
      <c r="B17" s="15" t="s">
        <v>215</v>
      </c>
      <c r="C17" s="14"/>
      <c r="D17" s="15"/>
      <c r="E17" s="15"/>
      <c r="F17" s="15"/>
      <c r="G17" s="15"/>
      <c r="H17" s="14"/>
      <c r="I17" s="7"/>
    </row>
    <row r="18" spans="1:9" ht="12.75">
      <c r="A18" s="88"/>
      <c r="B18" s="52" t="str">
        <f>'Свод тарифы'!A13</f>
        <v>с 01.01.2013 по 30.06.2013</v>
      </c>
      <c r="C18" s="14">
        <f>'Свод тарифы'!B13</f>
        <v>932.76</v>
      </c>
      <c r="D18" s="15"/>
      <c r="E18" s="15"/>
      <c r="F18" s="15"/>
      <c r="G18" s="15"/>
      <c r="H18" s="14"/>
      <c r="I18" s="7"/>
    </row>
    <row r="19" spans="1:9" ht="12.75">
      <c r="A19" s="88"/>
      <c r="B19" s="52" t="str">
        <f>'Свод тарифы'!A14</f>
        <v>с 01.07.2013 по 31.12.2013</v>
      </c>
      <c r="C19" s="14">
        <f>'Свод тарифы'!B14</f>
        <v>1026.25</v>
      </c>
      <c r="D19" s="15"/>
      <c r="E19" s="15"/>
      <c r="F19" s="15"/>
      <c r="G19" s="15"/>
      <c r="H19" s="14"/>
      <c r="I19" s="7"/>
    </row>
    <row r="20" spans="1:9" ht="12.75">
      <c r="A20" s="88"/>
      <c r="B20" s="15" t="s">
        <v>28</v>
      </c>
      <c r="C20" s="15"/>
      <c r="D20" s="15"/>
      <c r="E20" s="15"/>
      <c r="F20" s="15"/>
      <c r="G20" s="15"/>
      <c r="H20" s="14"/>
      <c r="I20" s="7"/>
    </row>
    <row r="21" spans="1:9" ht="20.25" customHeight="1">
      <c r="A21" s="89" t="s">
        <v>30</v>
      </c>
      <c r="B21" s="89"/>
      <c r="C21" s="89"/>
      <c r="D21" s="89"/>
      <c r="E21" s="89"/>
      <c r="F21" s="89"/>
      <c r="G21" s="89"/>
      <c r="H21" s="89"/>
      <c r="I21" s="7"/>
    </row>
    <row r="22" spans="1:9" ht="12.75">
      <c r="A22" s="90" t="s">
        <v>26</v>
      </c>
      <c r="B22" s="15" t="s">
        <v>31</v>
      </c>
      <c r="C22" s="15"/>
      <c r="D22" s="14"/>
      <c r="E22" s="14"/>
      <c r="F22" s="14"/>
      <c r="G22" s="14"/>
      <c r="H22" s="16"/>
      <c r="I22" s="7"/>
    </row>
    <row r="23" spans="1:9" ht="12.75">
      <c r="A23" s="90"/>
      <c r="B23" s="11" t="s">
        <v>32</v>
      </c>
      <c r="C23" s="14"/>
      <c r="D23" s="15"/>
      <c r="E23" s="15"/>
      <c r="F23" s="15"/>
      <c r="G23" s="15"/>
      <c r="H23" s="14"/>
      <c r="I23" s="7"/>
    </row>
    <row r="24" spans="1:9" ht="12.75">
      <c r="A24" s="88" t="s">
        <v>29</v>
      </c>
      <c r="B24" s="15" t="s">
        <v>31</v>
      </c>
      <c r="C24" s="14"/>
      <c r="D24" s="15"/>
      <c r="E24" s="15"/>
      <c r="F24" s="15"/>
      <c r="G24" s="15"/>
      <c r="H24" s="14"/>
      <c r="I24" s="7"/>
    </row>
    <row r="25" spans="1:9" ht="12.75">
      <c r="A25" s="88"/>
      <c r="B25" s="15" t="s">
        <v>32</v>
      </c>
      <c r="C25" s="15"/>
      <c r="D25" s="15"/>
      <c r="E25" s="15"/>
      <c r="F25" s="15"/>
      <c r="G25" s="15"/>
      <c r="H25" s="14"/>
      <c r="I25" s="7"/>
    </row>
    <row r="26" spans="1:9" ht="18" customHeight="1">
      <c r="A26" s="89" t="s">
        <v>33</v>
      </c>
      <c r="B26" s="89"/>
      <c r="C26" s="89"/>
      <c r="D26" s="89"/>
      <c r="E26" s="89"/>
      <c r="F26" s="89"/>
      <c r="G26" s="89"/>
      <c r="H26" s="89"/>
      <c r="I26" s="7"/>
    </row>
    <row r="27" spans="1:9" ht="12.75">
      <c r="A27" s="88" t="s">
        <v>26</v>
      </c>
      <c r="B27" s="15" t="s">
        <v>31</v>
      </c>
      <c r="C27" s="15"/>
      <c r="D27" s="14"/>
      <c r="E27" s="14"/>
      <c r="F27" s="14"/>
      <c r="G27" s="14"/>
      <c r="H27" s="16"/>
      <c r="I27" s="7"/>
    </row>
    <row r="28" spans="1:9" ht="12.75">
      <c r="A28" s="88"/>
      <c r="B28" s="11" t="s">
        <v>32</v>
      </c>
      <c r="C28" s="14"/>
      <c r="D28" s="15"/>
      <c r="E28" s="15"/>
      <c r="F28" s="15"/>
      <c r="G28" s="15"/>
      <c r="H28" s="14"/>
      <c r="I28" s="7"/>
    </row>
    <row r="29" spans="1:9" ht="12.75">
      <c r="A29" s="88" t="s">
        <v>29</v>
      </c>
      <c r="B29" s="15" t="s">
        <v>31</v>
      </c>
      <c r="C29" s="14"/>
      <c r="D29" s="15"/>
      <c r="E29" s="15"/>
      <c r="F29" s="15"/>
      <c r="G29" s="15"/>
      <c r="H29" s="14"/>
      <c r="I29" s="7"/>
    </row>
    <row r="30" spans="1:9" ht="12.75">
      <c r="A30" s="88"/>
      <c r="B30" s="15" t="s">
        <v>32</v>
      </c>
      <c r="C30" s="15"/>
      <c r="D30" s="15"/>
      <c r="E30" s="15"/>
      <c r="F30" s="15"/>
      <c r="G30" s="15"/>
      <c r="H30" s="14"/>
      <c r="I30" s="7"/>
    </row>
    <row r="31" spans="1:9" ht="38.25" customHeight="1">
      <c r="A31" s="10"/>
      <c r="B31" s="10"/>
      <c r="C31" s="10"/>
      <c r="D31" s="10"/>
      <c r="E31" s="10"/>
      <c r="F31" s="10"/>
      <c r="G31" s="10"/>
      <c r="H31" s="10"/>
      <c r="I31" s="7"/>
    </row>
    <row r="32" spans="1:9" ht="12.75">
      <c r="A32" s="87" t="s">
        <v>9</v>
      </c>
      <c r="B32" s="87"/>
      <c r="C32" s="82"/>
      <c r="D32" s="82"/>
      <c r="E32" s="82"/>
      <c r="F32" s="82"/>
      <c r="G32" s="82"/>
      <c r="H32" s="82"/>
      <c r="I32" s="7"/>
    </row>
    <row r="33" spans="1:9" ht="12.75">
      <c r="A33" s="81" t="s">
        <v>10</v>
      </c>
      <c r="B33" s="81"/>
      <c r="C33" s="82"/>
      <c r="D33" s="82"/>
      <c r="E33" s="82"/>
      <c r="F33" s="82"/>
      <c r="G33" s="82"/>
      <c r="H33" s="82"/>
      <c r="I33" s="7"/>
    </row>
    <row r="34" spans="1:9" ht="12.75">
      <c r="A34" s="81" t="s">
        <v>11</v>
      </c>
      <c r="B34" s="81"/>
      <c r="C34" s="82"/>
      <c r="D34" s="82"/>
      <c r="E34" s="82"/>
      <c r="F34" s="82"/>
      <c r="G34" s="82"/>
      <c r="H34" s="82"/>
      <c r="I34" s="7"/>
    </row>
    <row r="35" spans="1:9" ht="12.75">
      <c r="A35" s="81" t="s">
        <v>12</v>
      </c>
      <c r="B35" s="81"/>
      <c r="C35" s="82"/>
      <c r="D35" s="82"/>
      <c r="E35" s="82"/>
      <c r="F35" s="82"/>
      <c r="G35" s="82"/>
      <c r="H35" s="82"/>
      <c r="I35" s="7"/>
    </row>
    <row r="36" spans="1:9" ht="12.75">
      <c r="A36" s="85" t="s">
        <v>34</v>
      </c>
      <c r="B36" s="85"/>
      <c r="C36" s="86"/>
      <c r="D36" s="86"/>
      <c r="E36" s="86"/>
      <c r="F36" s="86"/>
      <c r="G36" s="86"/>
      <c r="H36" s="86"/>
      <c r="I36" s="7"/>
    </row>
    <row r="37" spans="1:9" ht="12.75">
      <c r="A37" s="85" t="s">
        <v>14</v>
      </c>
      <c r="B37" s="85"/>
      <c r="C37" s="82"/>
      <c r="D37" s="82"/>
      <c r="E37" s="82"/>
      <c r="F37" s="82"/>
      <c r="G37" s="82"/>
      <c r="H37" s="82"/>
      <c r="I37" s="7"/>
    </row>
    <row r="38" spans="1:9" ht="12.75">
      <c r="A38" s="85" t="s">
        <v>35</v>
      </c>
      <c r="B38" s="85"/>
      <c r="C38" s="82"/>
      <c r="D38" s="82"/>
      <c r="E38" s="82"/>
      <c r="F38" s="82"/>
      <c r="G38" s="82"/>
      <c r="H38" s="82"/>
      <c r="I38" s="7"/>
    </row>
    <row r="39" spans="1:9" ht="12.75">
      <c r="A39" s="81" t="s">
        <v>16</v>
      </c>
      <c r="B39" s="81"/>
      <c r="C39" s="82"/>
      <c r="D39" s="82"/>
      <c r="E39" s="82"/>
      <c r="F39" s="82"/>
      <c r="G39" s="82"/>
      <c r="H39" s="82"/>
      <c r="I39" s="7"/>
    </row>
    <row r="40" spans="1:9" ht="25.5" customHeight="1">
      <c r="A40" s="83" t="s">
        <v>36</v>
      </c>
      <c r="B40" s="83"/>
      <c r="C40" s="84"/>
      <c r="D40" s="84"/>
      <c r="E40" s="84"/>
      <c r="F40" s="84"/>
      <c r="G40" s="84"/>
      <c r="H40" s="84"/>
      <c r="I40" s="7"/>
    </row>
    <row r="41" spans="1:9" ht="18" customHeight="1">
      <c r="A41" s="10"/>
      <c r="B41" s="10"/>
      <c r="C41" s="10"/>
      <c r="D41" s="10"/>
      <c r="E41" s="10"/>
      <c r="F41" s="10"/>
      <c r="G41" s="10"/>
      <c r="H41" s="10"/>
      <c r="I41" s="7"/>
    </row>
    <row r="42" spans="1:9" ht="12.75">
      <c r="A42" s="87" t="s">
        <v>9</v>
      </c>
      <c r="B42" s="87"/>
      <c r="C42" s="82"/>
      <c r="D42" s="82"/>
      <c r="E42" s="82"/>
      <c r="F42" s="82"/>
      <c r="G42" s="82"/>
      <c r="H42" s="82"/>
      <c r="I42" s="7"/>
    </row>
    <row r="43" spans="1:9" ht="12.75">
      <c r="A43" s="81" t="s">
        <v>10</v>
      </c>
      <c r="B43" s="81"/>
      <c r="C43" s="82"/>
      <c r="D43" s="82"/>
      <c r="E43" s="82"/>
      <c r="F43" s="82"/>
      <c r="G43" s="82"/>
      <c r="H43" s="82"/>
      <c r="I43" s="7"/>
    </row>
    <row r="44" spans="1:9" ht="12.75">
      <c r="A44" s="81" t="s">
        <v>11</v>
      </c>
      <c r="B44" s="81"/>
      <c r="C44" s="82"/>
      <c r="D44" s="82"/>
      <c r="E44" s="82"/>
      <c r="F44" s="82"/>
      <c r="G44" s="82"/>
      <c r="H44" s="82"/>
      <c r="I44" s="7"/>
    </row>
    <row r="45" spans="1:9" ht="12.75">
      <c r="A45" s="81" t="s">
        <v>12</v>
      </c>
      <c r="B45" s="81"/>
      <c r="C45" s="82"/>
      <c r="D45" s="82"/>
      <c r="E45" s="82"/>
      <c r="F45" s="82"/>
      <c r="G45" s="82"/>
      <c r="H45" s="82"/>
      <c r="I45" s="7"/>
    </row>
    <row r="46" spans="1:9" ht="12.75">
      <c r="A46" s="85" t="s">
        <v>37</v>
      </c>
      <c r="B46" s="85"/>
      <c r="C46" s="86"/>
      <c r="D46" s="86"/>
      <c r="E46" s="86"/>
      <c r="F46" s="86"/>
      <c r="G46" s="86"/>
      <c r="H46" s="86"/>
      <c r="I46" s="7"/>
    </row>
    <row r="47" spans="1:9" ht="12.75">
      <c r="A47" s="85"/>
      <c r="B47" s="85"/>
      <c r="C47" s="86"/>
      <c r="D47" s="86"/>
      <c r="E47" s="86"/>
      <c r="F47" s="86"/>
      <c r="G47" s="86"/>
      <c r="H47" s="86"/>
      <c r="I47" s="7"/>
    </row>
    <row r="48" spans="1:9" ht="12.75">
      <c r="A48" s="85" t="s">
        <v>14</v>
      </c>
      <c r="B48" s="85"/>
      <c r="C48" s="82"/>
      <c r="D48" s="82"/>
      <c r="E48" s="82"/>
      <c r="F48" s="82"/>
      <c r="G48" s="82"/>
      <c r="H48" s="82"/>
      <c r="I48" s="7"/>
    </row>
    <row r="49" spans="1:9" ht="12.75">
      <c r="A49" s="85" t="s">
        <v>35</v>
      </c>
      <c r="B49" s="85"/>
      <c r="C49" s="82"/>
      <c r="D49" s="82"/>
      <c r="E49" s="82"/>
      <c r="F49" s="82"/>
      <c r="G49" s="82"/>
      <c r="H49" s="82"/>
      <c r="I49" s="7"/>
    </row>
    <row r="50" spans="1:9" ht="12.75">
      <c r="A50" s="81" t="s">
        <v>16</v>
      </c>
      <c r="B50" s="81"/>
      <c r="C50" s="82"/>
      <c r="D50" s="82"/>
      <c r="E50" s="82"/>
      <c r="F50" s="82"/>
      <c r="G50" s="82"/>
      <c r="H50" s="82"/>
      <c r="I50" s="7"/>
    </row>
    <row r="51" spans="1:9" ht="27.75" customHeight="1">
      <c r="A51" s="83" t="s">
        <v>38</v>
      </c>
      <c r="B51" s="83"/>
      <c r="C51" s="84"/>
      <c r="D51" s="84"/>
      <c r="E51" s="84"/>
      <c r="F51" s="84"/>
      <c r="G51" s="84"/>
      <c r="H51" s="84"/>
      <c r="I51" s="7"/>
    </row>
  </sheetData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0"/>
    <mergeCell ref="A21:H21"/>
    <mergeCell ref="A22:A23"/>
    <mergeCell ref="A24:A25"/>
    <mergeCell ref="A26:H26"/>
    <mergeCell ref="A27:A28"/>
    <mergeCell ref="A29:A30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2:B42"/>
    <mergeCell ref="C42:H42"/>
    <mergeCell ref="A43:B43"/>
    <mergeCell ref="C43:H43"/>
    <mergeCell ref="A44:B44"/>
    <mergeCell ref="C44:H44"/>
    <mergeCell ref="A45:B45"/>
    <mergeCell ref="C45:H45"/>
    <mergeCell ref="A46:B47"/>
    <mergeCell ref="C46:H47"/>
    <mergeCell ref="A48:B48"/>
    <mergeCell ref="C48:H48"/>
    <mergeCell ref="A49:B49"/>
    <mergeCell ref="C49:H49"/>
    <mergeCell ref="A50:B50"/>
    <mergeCell ref="C50:H50"/>
    <mergeCell ref="A51:B51"/>
    <mergeCell ref="C51:H51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F26" sqref="F26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64" t="s">
        <v>40</v>
      </c>
      <c r="B1" s="64"/>
      <c r="C1" s="64"/>
      <c r="D1" s="64"/>
      <c r="E1" s="7"/>
    </row>
    <row r="2" spans="1:5" ht="12.75">
      <c r="A2" s="10"/>
      <c r="B2" s="10"/>
      <c r="C2" s="10"/>
      <c r="D2" s="10"/>
      <c r="E2" s="7"/>
    </row>
    <row r="3" spans="1:5" ht="12.75">
      <c r="A3" s="88" t="s">
        <v>9</v>
      </c>
      <c r="B3" s="88"/>
      <c r="C3" s="58"/>
      <c r="D3" s="58"/>
      <c r="E3" s="7"/>
    </row>
    <row r="4" spans="1:5" ht="12.75">
      <c r="A4" s="88" t="s">
        <v>41</v>
      </c>
      <c r="B4" s="88"/>
      <c r="C4" s="58"/>
      <c r="D4" s="58"/>
      <c r="E4" s="7"/>
    </row>
    <row r="5" spans="1:5" ht="12.75">
      <c r="A5" s="88" t="s">
        <v>11</v>
      </c>
      <c r="B5" s="88"/>
      <c r="C5" s="58"/>
      <c r="D5" s="58"/>
      <c r="E5" s="7"/>
    </row>
    <row r="6" spans="1:5" ht="12.75">
      <c r="A6" s="88" t="s">
        <v>42</v>
      </c>
      <c r="B6" s="88"/>
      <c r="C6" s="58"/>
      <c r="D6" s="58"/>
      <c r="E6" s="7"/>
    </row>
    <row r="7" spans="1:5" ht="12.75">
      <c r="A7" s="90" t="s">
        <v>13</v>
      </c>
      <c r="B7" s="90"/>
      <c r="C7" s="58"/>
      <c r="D7" s="58"/>
      <c r="E7" s="7"/>
    </row>
    <row r="8" spans="1:5" ht="12.75">
      <c r="A8" s="90" t="s">
        <v>14</v>
      </c>
      <c r="B8" s="90"/>
      <c r="C8" s="58"/>
      <c r="D8" s="58"/>
      <c r="E8" s="7"/>
    </row>
    <row r="9" spans="1:5" ht="12.75">
      <c r="A9" s="88" t="s">
        <v>43</v>
      </c>
      <c r="B9" s="88"/>
      <c r="C9" s="58"/>
      <c r="D9" s="58"/>
      <c r="E9" s="7"/>
    </row>
    <row r="10" spans="1:5" ht="12.75">
      <c r="A10" s="88" t="s">
        <v>16</v>
      </c>
      <c r="B10" s="88"/>
      <c r="C10" s="58"/>
      <c r="D10" s="58"/>
      <c r="E10" s="7"/>
    </row>
    <row r="11" spans="1:5" ht="12.75">
      <c r="A11" s="58" t="s">
        <v>44</v>
      </c>
      <c r="B11" s="58"/>
      <c r="C11" s="58" t="s">
        <v>45</v>
      </c>
      <c r="D11" s="58"/>
      <c r="E11" s="7"/>
    </row>
    <row r="12" spans="1:5" ht="12.75">
      <c r="A12" s="63" t="s">
        <v>46</v>
      </c>
      <c r="B12" s="63"/>
      <c r="C12" s="89"/>
      <c r="D12" s="89"/>
      <c r="E12" s="7"/>
    </row>
    <row r="13" spans="1:5" ht="12.75">
      <c r="A13" s="63"/>
      <c r="B13" s="63"/>
      <c r="C13" s="89"/>
      <c r="D13" s="89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88" t="s">
        <v>9</v>
      </c>
      <c r="B15" s="88"/>
      <c r="C15" s="58"/>
      <c r="D15" s="58"/>
      <c r="E15" s="7"/>
    </row>
    <row r="16" spans="1:5" ht="12.75">
      <c r="A16" s="88" t="s">
        <v>41</v>
      </c>
      <c r="B16" s="88"/>
      <c r="C16" s="58"/>
      <c r="D16" s="58"/>
      <c r="E16" s="7"/>
    </row>
    <row r="17" spans="1:5" ht="12.75">
      <c r="A17" s="88" t="s">
        <v>11</v>
      </c>
      <c r="B17" s="88"/>
      <c r="C17" s="58"/>
      <c r="D17" s="58"/>
      <c r="E17" s="7"/>
    </row>
    <row r="18" spans="1:5" ht="12.75">
      <c r="A18" s="88" t="s">
        <v>42</v>
      </c>
      <c r="B18" s="88"/>
      <c r="C18" s="58"/>
      <c r="D18" s="58"/>
      <c r="E18" s="7"/>
    </row>
    <row r="19" spans="1:5" ht="12.75">
      <c r="A19" s="90" t="s">
        <v>47</v>
      </c>
      <c r="B19" s="90"/>
      <c r="C19" s="58"/>
      <c r="D19" s="58"/>
      <c r="E19" s="7"/>
    </row>
    <row r="20" spans="1:5" ht="12.75">
      <c r="A20" s="90" t="s">
        <v>14</v>
      </c>
      <c r="B20" s="90"/>
      <c r="C20" s="58"/>
      <c r="D20" s="58"/>
      <c r="E20" s="7"/>
    </row>
    <row r="21" spans="1:5" ht="12.75">
      <c r="A21" s="88" t="s">
        <v>48</v>
      </c>
      <c r="B21" s="88"/>
      <c r="C21" s="58"/>
      <c r="D21" s="58"/>
      <c r="E21" s="7"/>
    </row>
    <row r="22" spans="1:5" ht="12.75">
      <c r="A22" s="88" t="s">
        <v>16</v>
      </c>
      <c r="B22" s="88"/>
      <c r="C22" s="58"/>
      <c r="D22" s="58"/>
      <c r="E22" s="7"/>
    </row>
    <row r="23" spans="1:5" ht="12.75">
      <c r="A23" s="58" t="s">
        <v>44</v>
      </c>
      <c r="B23" s="58"/>
      <c r="C23" s="58" t="s">
        <v>45</v>
      </c>
      <c r="D23" s="58"/>
      <c r="E23" s="7"/>
    </row>
    <row r="24" spans="1:5" ht="12.75">
      <c r="A24" s="59" t="s">
        <v>49</v>
      </c>
      <c r="B24" s="60"/>
      <c r="C24" s="89"/>
      <c r="D24" s="89"/>
      <c r="E24" s="7"/>
    </row>
    <row r="25" spans="1:5" ht="12.75">
      <c r="A25" s="61"/>
      <c r="B25" s="62"/>
      <c r="C25" s="89"/>
      <c r="D25" s="89"/>
      <c r="E25" s="7"/>
    </row>
    <row r="26" ht="12.75">
      <c r="A26" s="2"/>
    </row>
    <row r="27" spans="1:2" ht="32.25" customHeight="1">
      <c r="A27" s="76" t="s">
        <v>50</v>
      </c>
      <c r="B27" s="76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43" t="s">
        <v>52</v>
      </c>
      <c r="B37" s="44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43" t="s">
        <v>54</v>
      </c>
      <c r="B48" s="44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</sheetData>
  <mergeCells count="42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B27"/>
    <mergeCell ref="A23:B23"/>
    <mergeCell ref="C23:D23"/>
    <mergeCell ref="A24:B25"/>
    <mergeCell ref="C24:D25"/>
  </mergeCells>
  <printOptions/>
  <pageMargins left="0.75" right="0.75" top="0.54" bottom="1" header="0.43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view="pageBreakPreview" zoomScale="85" zoomScaleSheetLayoutView="85" workbookViewId="0" topLeftCell="A10">
      <selection activeCell="D12" sqref="D12"/>
    </sheetView>
  </sheetViews>
  <sheetFormatPr defaultColWidth="9.00390625" defaultRowHeight="12.75"/>
  <cols>
    <col min="1" max="1" width="70.125" style="0" customWidth="1"/>
    <col min="2" max="2" width="51.625" style="0" customWidth="1"/>
  </cols>
  <sheetData>
    <row r="1" spans="1:2" ht="24.75" customHeight="1">
      <c r="A1" s="72" t="s">
        <v>55</v>
      </c>
      <c r="B1" s="72"/>
    </row>
    <row r="2" spans="1:2" ht="12.75">
      <c r="A2" s="8"/>
      <c r="B2" s="8"/>
    </row>
    <row r="3" spans="1:2" ht="56.25" customHeight="1">
      <c r="A3" s="6" t="s">
        <v>9</v>
      </c>
      <c r="B3" s="17" t="str">
        <f>'Тарифы пр-во'!C3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450602001</v>
      </c>
    </row>
    <row r="6" spans="1:2" ht="12.7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утверждено на 2013 год</v>
      </c>
    </row>
    <row r="8" spans="1:2" ht="12.75">
      <c r="A8" s="8"/>
      <c r="B8" s="36"/>
    </row>
    <row r="9" spans="1:2" ht="12.75">
      <c r="A9" s="10"/>
      <c r="B9" s="10"/>
    </row>
    <row r="10" spans="1:2" ht="12.75">
      <c r="A10" s="12" t="s">
        <v>57</v>
      </c>
      <c r="B10" s="13" t="s">
        <v>45</v>
      </c>
    </row>
    <row r="11" spans="1:2" ht="31.5" customHeight="1">
      <c r="A11" s="43" t="s">
        <v>58</v>
      </c>
      <c r="B11" s="46" t="s">
        <v>212</v>
      </c>
    </row>
    <row r="12" spans="1:2" ht="18" customHeight="1">
      <c r="A12" s="43" t="s">
        <v>59</v>
      </c>
      <c r="B12" s="65">
        <f>971.32*(6468.23-2633.1)/1000</f>
        <v>3725.1384716</v>
      </c>
    </row>
    <row r="13" spans="1:2" ht="25.5">
      <c r="A13" s="43" t="s">
        <v>60</v>
      </c>
      <c r="B13" s="45">
        <f>B14+B15+B16+B19+B20+B21+B22+B23+B25+B27+B28</f>
        <v>6282.700000000001</v>
      </c>
    </row>
    <row r="14" spans="1:2" ht="12.75">
      <c r="A14" s="4" t="s">
        <v>61</v>
      </c>
      <c r="B14" s="5"/>
    </row>
    <row r="15" spans="1:2" ht="12.75">
      <c r="A15" s="4" t="s">
        <v>62</v>
      </c>
      <c r="B15" s="5">
        <f>Топливо!B9</f>
        <v>2851.5</v>
      </c>
    </row>
    <row r="16" spans="1:2" ht="25.5">
      <c r="A16" s="4" t="s">
        <v>63</v>
      </c>
      <c r="B16" s="5">
        <v>1671.5</v>
      </c>
    </row>
    <row r="17" spans="1:2" ht="12.75">
      <c r="A17" s="47" t="s">
        <v>64</v>
      </c>
      <c r="B17" s="56">
        <f>B16/B18</f>
        <v>4.492917237857163</v>
      </c>
    </row>
    <row r="18" spans="1:2" ht="12.75">
      <c r="A18" s="47" t="s">
        <v>65</v>
      </c>
      <c r="B18" s="5">
        <v>372.03</v>
      </c>
    </row>
    <row r="19" spans="1:2" ht="25.5">
      <c r="A19" s="4" t="s">
        <v>66</v>
      </c>
      <c r="B19" s="5">
        <v>19.1</v>
      </c>
    </row>
    <row r="20" spans="1:2" ht="12.75">
      <c r="A20" s="4" t="s">
        <v>67</v>
      </c>
      <c r="B20" s="5">
        <v>3.1</v>
      </c>
    </row>
    <row r="21" spans="1:2" ht="25.5">
      <c r="A21" s="4" t="s">
        <v>68</v>
      </c>
      <c r="B21" s="5">
        <f>589.3+177.5</f>
        <v>766.8</v>
      </c>
    </row>
    <row r="22" spans="1:2" ht="25.5">
      <c r="A22" s="4" t="s">
        <v>69</v>
      </c>
      <c r="B22" s="5">
        <v>247.5</v>
      </c>
    </row>
    <row r="23" spans="1:2" ht="12.75">
      <c r="A23" s="4" t="s">
        <v>70</v>
      </c>
      <c r="B23" s="5"/>
    </row>
    <row r="24" spans="1:2" ht="12.75">
      <c r="A24" s="47" t="s">
        <v>71</v>
      </c>
      <c r="B24" s="5"/>
    </row>
    <row r="25" spans="1:2" ht="12.75">
      <c r="A25" s="4" t="s">
        <v>72</v>
      </c>
      <c r="B25" s="5">
        <f>174+16.7+69.5</f>
        <v>260.2</v>
      </c>
    </row>
    <row r="26" spans="1:2" ht="12.75">
      <c r="A26" s="47" t="s">
        <v>73</v>
      </c>
      <c r="B26" s="5"/>
    </row>
    <row r="27" spans="1:2" ht="25.5">
      <c r="A27" s="4" t="s">
        <v>74</v>
      </c>
      <c r="B27" s="5">
        <v>97</v>
      </c>
    </row>
    <row r="28" spans="1:2" ht="38.25">
      <c r="A28" s="4" t="s">
        <v>75</v>
      </c>
      <c r="B28" s="5">
        <v>366</v>
      </c>
    </row>
    <row r="29" spans="1:2" ht="12.75">
      <c r="A29" s="43" t="s">
        <v>76</v>
      </c>
      <c r="B29" s="45"/>
    </row>
    <row r="30" spans="1:2" ht="12.75">
      <c r="A30" s="43" t="s">
        <v>77</v>
      </c>
      <c r="B30" s="45"/>
    </row>
    <row r="31" spans="1:2" ht="38.25">
      <c r="A31" s="4" t="s">
        <v>78</v>
      </c>
      <c r="B31" s="5"/>
    </row>
    <row r="32" spans="1:2" ht="12.75">
      <c r="A32" s="4" t="s">
        <v>79</v>
      </c>
      <c r="B32" s="55"/>
    </row>
    <row r="33" spans="1:2" ht="12.75">
      <c r="A33" s="4" t="s">
        <v>80</v>
      </c>
      <c r="B33" s="5"/>
    </row>
    <row r="34" spans="1:2" ht="25.5">
      <c r="A34" s="4" t="s">
        <v>81</v>
      </c>
      <c r="B34" s="5"/>
    </row>
    <row r="35" spans="1:2" ht="12.75">
      <c r="A35" s="4" t="s">
        <v>82</v>
      </c>
      <c r="B35" s="5">
        <v>8.6</v>
      </c>
    </row>
    <row r="36" spans="1:2" ht="12.75">
      <c r="A36" s="4" t="s">
        <v>83</v>
      </c>
      <c r="B36" s="48">
        <v>2.86</v>
      </c>
    </row>
    <row r="37" spans="1:2" ht="12.75">
      <c r="A37" s="43" t="s">
        <v>84</v>
      </c>
      <c r="B37" s="49">
        <v>7.057</v>
      </c>
    </row>
    <row r="38" spans="1:2" ht="12.75">
      <c r="A38" s="50" t="s">
        <v>85</v>
      </c>
      <c r="B38" s="51"/>
    </row>
    <row r="39" spans="1:2" ht="25.5">
      <c r="A39" s="43" t="s">
        <v>86</v>
      </c>
      <c r="B39" s="49">
        <v>6.468</v>
      </c>
    </row>
    <row r="40" spans="1:2" ht="12.75">
      <c r="A40" s="28" t="s">
        <v>87</v>
      </c>
      <c r="B40" s="51">
        <v>6.468</v>
      </c>
    </row>
    <row r="41" spans="1:2" ht="12.75">
      <c r="A41" s="28" t="s">
        <v>88</v>
      </c>
      <c r="B41" s="51"/>
    </row>
    <row r="42" spans="1:2" ht="25.5">
      <c r="A42" s="43" t="s">
        <v>89</v>
      </c>
      <c r="B42" s="49">
        <v>8.35</v>
      </c>
    </row>
    <row r="43" spans="1:2" ht="25.5">
      <c r="A43" s="4" t="s">
        <v>90</v>
      </c>
      <c r="B43" s="48">
        <f>(830+280+120)*2/1000</f>
        <v>2.46</v>
      </c>
    </row>
    <row r="44" spans="1:2" ht="12.75">
      <c r="A44" s="4" t="s">
        <v>91</v>
      </c>
      <c r="B44" s="48">
        <f>1.5416*2-B43</f>
        <v>0.6232000000000002</v>
      </c>
    </row>
    <row r="45" spans="1:2" ht="12.75">
      <c r="A45" s="4" t="s">
        <v>92</v>
      </c>
      <c r="B45" s="5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5">
        <v>5</v>
      </c>
    </row>
    <row r="49" spans="1:2" ht="25.5">
      <c r="A49" s="4" t="s">
        <v>96</v>
      </c>
      <c r="B49" s="57">
        <f>Топливо!B18*1.143/(7.21385-0.15643)</f>
        <v>154.77116141592822</v>
      </c>
    </row>
    <row r="50" spans="1:2" ht="25.5">
      <c r="A50" s="4" t="s">
        <v>97</v>
      </c>
      <c r="B50" s="48">
        <f>B18/(7.21385-0.15643)</f>
        <v>52.71473144576913</v>
      </c>
    </row>
    <row r="51" spans="1:2" ht="25.5">
      <c r="A51" s="4" t="s">
        <v>98</v>
      </c>
      <c r="B51" s="48">
        <f>(1192.9)/(7.21385-0.15643)/1000</f>
        <v>0.16902777502260033</v>
      </c>
    </row>
    <row r="52" spans="1:2" ht="80.25" customHeight="1">
      <c r="A52" s="50" t="s">
        <v>213</v>
      </c>
      <c r="B52" s="28" t="s">
        <v>229</v>
      </c>
    </row>
  </sheetData>
  <mergeCells count="1">
    <mergeCell ref="A1:B1"/>
  </mergeCells>
  <dataValidations count="3">
    <dataValidation type="decimal" allowBlank="1" showInputMessage="1" showErrorMessage="1" sqref="B12 B42:B44">
      <formula1>-99999999999</formula1>
      <formula2>999999999999</formula2>
    </dataValidation>
    <dataValidation type="decimal" allowBlank="1" showInputMessage="1" showErrorMessage="1" sqref="B36:B37 B40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3" bottom="0.2362204724409449" header="0.2755905511811024" footer="0.1968503937007874"/>
  <pageSetup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4">
      <selection activeCell="B24" sqref="B24"/>
    </sheetView>
  </sheetViews>
  <sheetFormatPr defaultColWidth="9.00390625" defaultRowHeight="12.75"/>
  <cols>
    <col min="1" max="1" width="54.00390625" style="0" customWidth="1"/>
    <col min="2" max="2" width="57.875" style="0" customWidth="1"/>
  </cols>
  <sheetData>
    <row r="1" spans="1:2" ht="34.5" customHeight="1">
      <c r="A1" s="64" t="s">
        <v>99</v>
      </c>
      <c r="B1" s="64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450602001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утверждено на 2013 год</v>
      </c>
    </row>
    <row r="7" spans="1:2" ht="22.5" customHeight="1">
      <c r="A7" s="10"/>
      <c r="B7" s="10"/>
    </row>
    <row r="8" spans="1:2" ht="12.75">
      <c r="A8" s="12" t="s">
        <v>57</v>
      </c>
      <c r="B8" s="13" t="s">
        <v>45</v>
      </c>
    </row>
    <row r="9" spans="1:2" ht="12.75">
      <c r="A9" s="21" t="s">
        <v>100</v>
      </c>
      <c r="B9" s="35">
        <f>B16</f>
        <v>2851.5</v>
      </c>
    </row>
    <row r="10" spans="1:2" ht="12.75">
      <c r="A10" s="21" t="s">
        <v>101</v>
      </c>
      <c r="B10" s="22"/>
    </row>
    <row r="11" spans="1:2" ht="12.75">
      <c r="A11" s="23" t="s">
        <v>102</v>
      </c>
      <c r="B11" s="22"/>
    </row>
    <row r="12" spans="1:2" ht="12.75">
      <c r="A12" s="23" t="s">
        <v>103</v>
      </c>
      <c r="B12" s="22"/>
    </row>
    <row r="13" spans="1:2" ht="12.75">
      <c r="A13" s="23" t="s">
        <v>104</v>
      </c>
      <c r="B13" s="22"/>
    </row>
    <row r="14" spans="1:2" ht="12.75">
      <c r="A14" s="23" t="s">
        <v>105</v>
      </c>
      <c r="B14" s="22"/>
    </row>
    <row r="15" spans="1:2" ht="12.75">
      <c r="A15" s="21" t="s">
        <v>106</v>
      </c>
      <c r="B15" s="35">
        <f>B20</f>
        <v>0</v>
      </c>
    </row>
    <row r="16" spans="1:2" ht="12.75">
      <c r="A16" s="23" t="s">
        <v>107</v>
      </c>
      <c r="B16" s="35">
        <f>B21</f>
        <v>2851.5</v>
      </c>
    </row>
    <row r="17" spans="1:2" ht="25.5">
      <c r="A17" s="23" t="s">
        <v>108</v>
      </c>
      <c r="B17" s="53">
        <f>B22</f>
        <v>2983.8954407040383</v>
      </c>
    </row>
    <row r="18" spans="1:2" ht="12.75">
      <c r="A18" s="23" t="s">
        <v>109</v>
      </c>
      <c r="B18" s="35">
        <f>B23</f>
        <v>955.63</v>
      </c>
    </row>
    <row r="19" spans="1:2" ht="12.75">
      <c r="A19" s="23" t="s">
        <v>105</v>
      </c>
      <c r="B19" s="35" t="str">
        <f>B24</f>
        <v>покупка</v>
      </c>
    </row>
    <row r="20" spans="1:2" ht="12.75">
      <c r="A20" s="24" t="s">
        <v>110</v>
      </c>
      <c r="B20" s="22"/>
    </row>
    <row r="21" spans="1:2" ht="25.5">
      <c r="A21" s="23" t="s">
        <v>111</v>
      </c>
      <c r="B21" s="35">
        <v>2851.5</v>
      </c>
    </row>
    <row r="22" spans="1:2" ht="12.75">
      <c r="A22" s="23" t="s">
        <v>112</v>
      </c>
      <c r="B22" s="53">
        <f>B21/B23*1000</f>
        <v>2983.8954407040383</v>
      </c>
    </row>
    <row r="23" spans="1:2" ht="12.75">
      <c r="A23" s="23" t="s">
        <v>109</v>
      </c>
      <c r="B23" s="35">
        <v>955.63</v>
      </c>
    </row>
    <row r="24" spans="1:2" ht="12.75">
      <c r="A24" s="23" t="s">
        <v>105</v>
      </c>
      <c r="B24" s="35" t="s">
        <v>214</v>
      </c>
    </row>
    <row r="25" spans="1:2" ht="12.75">
      <c r="A25" s="24" t="s">
        <v>113</v>
      </c>
      <c r="B25" s="35"/>
    </row>
    <row r="26" spans="1:2" ht="25.5">
      <c r="A26" s="23" t="s">
        <v>114</v>
      </c>
      <c r="B26" s="35"/>
    </row>
    <row r="27" spans="1:2" ht="12.75">
      <c r="A27" s="23" t="s">
        <v>115</v>
      </c>
      <c r="B27" s="53"/>
    </row>
    <row r="28" spans="1:2" ht="12.75">
      <c r="A28" s="23" t="s">
        <v>109</v>
      </c>
      <c r="B28" s="35"/>
    </row>
    <row r="29" spans="1:2" ht="12.75">
      <c r="A29" s="23" t="s">
        <v>105</v>
      </c>
      <c r="B29" s="35"/>
    </row>
    <row r="30" spans="1:2" ht="12.75">
      <c r="A30" s="21" t="s">
        <v>116</v>
      </c>
      <c r="B30" s="35"/>
    </row>
    <row r="31" spans="1:2" ht="12.75">
      <c r="A31" s="23" t="s">
        <v>117</v>
      </c>
      <c r="B31" s="22"/>
    </row>
    <row r="32" spans="1:2" ht="12.75">
      <c r="A32" s="23" t="s">
        <v>115</v>
      </c>
      <c r="B32" s="22"/>
    </row>
    <row r="33" spans="1:2" ht="12.75">
      <c r="A33" s="23" t="s">
        <v>118</v>
      </c>
      <c r="B33" s="22"/>
    </row>
    <row r="34" spans="1:2" ht="12.75">
      <c r="A34" s="23" t="s">
        <v>105</v>
      </c>
      <c r="B34" s="22"/>
    </row>
    <row r="35" spans="1:2" ht="12.75">
      <c r="A35" s="21" t="s">
        <v>119</v>
      </c>
      <c r="B35" s="22"/>
    </row>
    <row r="36" spans="1:2" ht="12.75">
      <c r="A36" s="23" t="s">
        <v>120</v>
      </c>
      <c r="B36" s="22"/>
    </row>
    <row r="37" spans="1:2" ht="12.75">
      <c r="A37" s="23" t="s">
        <v>121</v>
      </c>
      <c r="B37" s="22"/>
    </row>
    <row r="38" spans="1:2" ht="12.75">
      <c r="A38" s="23" t="s">
        <v>122</v>
      </c>
      <c r="B38" s="22"/>
    </row>
    <row r="39" spans="1:2" ht="12.75">
      <c r="A39" s="23" t="s">
        <v>105</v>
      </c>
      <c r="B39" s="22"/>
    </row>
    <row r="40" spans="1:2" ht="12.75">
      <c r="A40" s="21" t="s">
        <v>123</v>
      </c>
      <c r="B40" s="22"/>
    </row>
    <row r="41" spans="1:2" ht="12.75">
      <c r="A41" s="23" t="s">
        <v>124</v>
      </c>
      <c r="B41" s="22"/>
    </row>
    <row r="42" spans="1:2" ht="12.75">
      <c r="A42" s="23" t="s">
        <v>121</v>
      </c>
      <c r="B42" s="22"/>
    </row>
    <row r="43" spans="1:2" ht="12.75">
      <c r="A43" s="23" t="s">
        <v>122</v>
      </c>
      <c r="B43" s="22"/>
    </row>
    <row r="44" spans="1:2" ht="12.75">
      <c r="A44" s="23" t="s">
        <v>105</v>
      </c>
      <c r="B44" s="22"/>
    </row>
    <row r="45" spans="1:2" ht="12.75">
      <c r="A45" s="21" t="s">
        <v>125</v>
      </c>
      <c r="B45" s="22"/>
    </row>
    <row r="46" spans="1:2" ht="12.75">
      <c r="A46" s="23" t="s">
        <v>126</v>
      </c>
      <c r="B46" s="22"/>
    </row>
    <row r="47" spans="1:2" ht="12.75">
      <c r="A47" s="23" t="s">
        <v>121</v>
      </c>
      <c r="B47" s="22"/>
    </row>
    <row r="48" spans="1:2" ht="12.75">
      <c r="A48" s="23" t="s">
        <v>122</v>
      </c>
      <c r="B48" s="22"/>
    </row>
    <row r="49" spans="1:2" ht="12.75">
      <c r="A49" s="23" t="s">
        <v>105</v>
      </c>
      <c r="B49" s="22"/>
    </row>
    <row r="50" spans="1:2" ht="12.75">
      <c r="A50" s="21" t="s">
        <v>127</v>
      </c>
      <c r="B50" s="22"/>
    </row>
    <row r="51" spans="1:2" ht="12.75">
      <c r="A51" s="23" t="s">
        <v>128</v>
      </c>
      <c r="B51" s="22"/>
    </row>
    <row r="52" spans="1:2" ht="12.75">
      <c r="A52" s="23" t="s">
        <v>121</v>
      </c>
      <c r="B52" s="22"/>
    </row>
    <row r="53" spans="1:2" ht="12.75">
      <c r="A53" s="23" t="s">
        <v>122</v>
      </c>
      <c r="B53" s="22"/>
    </row>
    <row r="54" spans="1:2" ht="12.75">
      <c r="A54" s="23" t="s">
        <v>105</v>
      </c>
      <c r="B54" s="22"/>
    </row>
    <row r="55" spans="1:2" ht="12.75">
      <c r="A55" s="21" t="s">
        <v>129</v>
      </c>
      <c r="B55" s="22"/>
    </row>
    <row r="56" spans="1:2" ht="12.75">
      <c r="A56" s="23" t="s">
        <v>130</v>
      </c>
      <c r="B56" s="22"/>
    </row>
    <row r="57" spans="1:2" ht="12.75">
      <c r="A57" s="23" t="s">
        <v>121</v>
      </c>
      <c r="B57" s="22"/>
    </row>
    <row r="58" spans="1:2" ht="12.75">
      <c r="A58" s="23" t="s">
        <v>122</v>
      </c>
      <c r="B58" s="22"/>
    </row>
    <row r="59" spans="1:2" ht="12.75">
      <c r="A59" s="23" t="s">
        <v>105</v>
      </c>
      <c r="B59" s="22"/>
    </row>
    <row r="60" spans="1:2" ht="12.75">
      <c r="A60" s="21" t="s">
        <v>131</v>
      </c>
      <c r="B60" s="11"/>
    </row>
    <row r="61" spans="1:2" ht="12.75">
      <c r="A61" s="23" t="s">
        <v>132</v>
      </c>
      <c r="B61" s="11"/>
    </row>
    <row r="62" spans="1:2" ht="12.75">
      <c r="A62" s="23" t="s">
        <v>105</v>
      </c>
      <c r="B62" s="11"/>
    </row>
    <row r="63" spans="1:2" ht="12.75">
      <c r="A63" s="23" t="s">
        <v>133</v>
      </c>
      <c r="B63" s="11"/>
    </row>
    <row r="64" spans="1:2" ht="12.75">
      <c r="A64" s="23" t="s">
        <v>134</v>
      </c>
      <c r="B64" s="11"/>
    </row>
    <row r="65" spans="1:2" ht="12.75">
      <c r="A65" s="21" t="s">
        <v>135</v>
      </c>
      <c r="B65" s="11"/>
    </row>
    <row r="66" spans="1:2" ht="12.75">
      <c r="A66" s="23" t="s">
        <v>136</v>
      </c>
      <c r="B66" s="22"/>
    </row>
    <row r="67" spans="1:2" ht="12.75">
      <c r="A67" s="23" t="s">
        <v>121</v>
      </c>
      <c r="B67" s="22"/>
    </row>
    <row r="68" spans="1:2" ht="12.75">
      <c r="A68" s="23" t="s">
        <v>122</v>
      </c>
      <c r="B68" s="22"/>
    </row>
    <row r="69" spans="1:2" ht="12.75">
      <c r="A69" s="23" t="s">
        <v>105</v>
      </c>
      <c r="B69" s="22"/>
    </row>
    <row r="70" spans="1:2" ht="12.75">
      <c r="A70" s="94" t="s">
        <v>137</v>
      </c>
      <c r="B70" s="94"/>
    </row>
  </sheetData>
  <mergeCells count="2">
    <mergeCell ref="A1:B1"/>
    <mergeCell ref="A70:B70"/>
  </mergeCells>
  <printOptions horizontalCentered="1"/>
  <pageMargins left="0.7874015748031497" right="0.35433070866141736" top="0.49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4" sqref="A4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72" t="s">
        <v>210</v>
      </c>
      <c r="B1" s="72"/>
      <c r="C1" s="7"/>
    </row>
    <row r="2" spans="1:3" ht="53.25" customHeight="1">
      <c r="A2" s="64"/>
      <c r="B2" s="64"/>
      <c r="C2" s="7"/>
    </row>
    <row r="3" spans="1:3" ht="67.5" customHeight="1">
      <c r="A3" s="6" t="s">
        <v>9</v>
      </c>
      <c r="B3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450602001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48" bottom="1" header="0.39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0.1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102" t="s">
        <v>144</v>
      </c>
      <c r="B1" s="102"/>
      <c r="C1" s="10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8.25" customHeight="1">
      <c r="A2" s="6" t="s">
        <v>9</v>
      </c>
      <c r="B2" s="6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2" s="66"/>
      <c r="D2" s="1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6" t="s">
        <v>10</v>
      </c>
      <c r="B3" s="66">
        <f>Показатели!B4</f>
        <v>6608007434</v>
      </c>
      <c r="C3" s="66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6" t="s">
        <v>11</v>
      </c>
      <c r="B4" s="66">
        <f>Показатели!B5</f>
        <v>450602001</v>
      </c>
      <c r="C4" s="66"/>
      <c r="D4" s="1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6" t="s">
        <v>42</v>
      </c>
      <c r="B5" s="66" t="str">
        <f>Показатели!B6</f>
        <v>620219, г. Екатеринбург, а/я 63, ул. К.Цеткин, 14</v>
      </c>
      <c r="C5" s="66"/>
      <c r="D5" s="1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5.5">
      <c r="A6" s="4" t="s">
        <v>143</v>
      </c>
      <c r="B6" s="58" t="s">
        <v>209</v>
      </c>
      <c r="C6" s="58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customHeight="1">
      <c r="A7" s="26"/>
      <c r="B7" s="26"/>
      <c r="C7" s="26"/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5.5">
      <c r="A8" s="4" t="s">
        <v>145</v>
      </c>
      <c r="B8" s="58"/>
      <c r="C8" s="58"/>
      <c r="D8" s="1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4" t="s">
        <v>146</v>
      </c>
      <c r="B9" s="58"/>
      <c r="C9" s="58"/>
      <c r="D9" s="1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5.5">
      <c r="A10" s="4" t="s">
        <v>147</v>
      </c>
      <c r="B10" s="58"/>
      <c r="C10" s="58"/>
      <c r="D10" s="1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30.75" customHeight="1">
      <c r="A11" s="100" t="s">
        <v>148</v>
      </c>
      <c r="B11" s="100"/>
      <c r="C11" s="100"/>
      <c r="D11" s="1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6"/>
      <c r="B12" s="26"/>
      <c r="C12" s="26"/>
      <c r="D12" s="1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6" t="s">
        <v>152</v>
      </c>
      <c r="B14" s="6"/>
      <c r="C14" s="6"/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6" t="s">
        <v>153</v>
      </c>
      <c r="B15" s="6"/>
      <c r="C15" s="6"/>
      <c r="D15" s="1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6" t="s">
        <v>154</v>
      </c>
      <c r="B16" s="6"/>
      <c r="C16" s="6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155</v>
      </c>
      <c r="B17" s="6"/>
      <c r="C17" s="6"/>
      <c r="D17" s="1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101" t="s">
        <v>156</v>
      </c>
      <c r="B19" s="101"/>
      <c r="C19" s="101"/>
      <c r="D19" s="101"/>
      <c r="E19" s="1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6"/>
      <c r="B20" s="26"/>
      <c r="C20" s="26"/>
      <c r="D20" s="26"/>
      <c r="E20" s="1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6" t="s">
        <v>9</v>
      </c>
      <c r="B21" s="58"/>
      <c r="C21" s="58"/>
      <c r="D21" s="58"/>
      <c r="E21" s="1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6" t="s">
        <v>10</v>
      </c>
      <c r="B22" s="58"/>
      <c r="C22" s="58"/>
      <c r="D22" s="58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6" t="s">
        <v>11</v>
      </c>
      <c r="B23" s="58"/>
      <c r="C23" s="58"/>
      <c r="D23" s="58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6" t="s">
        <v>42</v>
      </c>
      <c r="B24" s="58"/>
      <c r="C24" s="58"/>
      <c r="D24" s="58"/>
      <c r="E24" s="1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6"/>
      <c r="B25" s="26"/>
      <c r="C25" s="26"/>
      <c r="D25" s="26"/>
      <c r="E25" s="1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98" t="s">
        <v>157</v>
      </c>
      <c r="B26" s="98" t="s">
        <v>158</v>
      </c>
      <c r="C26" s="98" t="s">
        <v>159</v>
      </c>
      <c r="D26" s="98" t="s">
        <v>160</v>
      </c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98"/>
      <c r="B27" s="98"/>
      <c r="C27" s="98"/>
      <c r="D27" s="98"/>
      <c r="E27" s="1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98" t="s">
        <v>161</v>
      </c>
      <c r="B28" s="98"/>
      <c r="C28" s="98"/>
      <c r="D28" s="98"/>
      <c r="E28" s="1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30" t="s">
        <v>162</v>
      </c>
      <c r="B29" s="31"/>
      <c r="C29" s="31"/>
      <c r="D29" s="31"/>
      <c r="E29" s="1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5.5">
      <c r="A30" s="30" t="s">
        <v>163</v>
      </c>
      <c r="B30" s="20"/>
      <c r="C30" s="20"/>
      <c r="D30" s="5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25.5">
      <c r="A31" s="30" t="s">
        <v>164</v>
      </c>
      <c r="B31" s="20"/>
      <c r="C31" s="20"/>
      <c r="D31" s="5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165</v>
      </c>
      <c r="B32" s="20"/>
      <c r="C32" s="20"/>
      <c r="D32" s="5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166</v>
      </c>
      <c r="B33" s="20"/>
      <c r="C33" s="20"/>
      <c r="D33" s="5"/>
      <c r="E33" s="1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>
      <c r="A34" s="30" t="s">
        <v>167</v>
      </c>
      <c r="B34" s="20"/>
      <c r="C34" s="20"/>
      <c r="D34" s="5"/>
      <c r="E34" s="1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>
      <c r="A35" s="30" t="s">
        <v>168</v>
      </c>
      <c r="B35" s="20"/>
      <c r="C35" s="20"/>
      <c r="D35" s="5"/>
      <c r="E35" s="1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25.5">
      <c r="A36" s="30" t="s">
        <v>169</v>
      </c>
      <c r="B36" s="20"/>
      <c r="C36" s="20"/>
      <c r="D36" s="5"/>
      <c r="E36" s="1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25.5">
      <c r="A37" s="30" t="s">
        <v>170</v>
      </c>
      <c r="B37" s="20"/>
      <c r="C37" s="20"/>
      <c r="D37" s="5"/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25.5">
      <c r="A38" s="30" t="s">
        <v>171</v>
      </c>
      <c r="B38" s="20"/>
      <c r="C38" s="20"/>
      <c r="D38" s="5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38.25">
      <c r="A39" s="30" t="s">
        <v>172</v>
      </c>
      <c r="B39" s="20"/>
      <c r="C39" s="20"/>
      <c r="D39" s="5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0" t="s">
        <v>173</v>
      </c>
      <c r="B40" s="20"/>
      <c r="C40" s="20"/>
      <c r="D40" s="5"/>
      <c r="E40" s="1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25.5">
      <c r="A41" s="30" t="s">
        <v>174</v>
      </c>
      <c r="B41" s="20"/>
      <c r="C41" s="20"/>
      <c r="D41" s="5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5.5">
      <c r="A42" s="30" t="s">
        <v>175</v>
      </c>
      <c r="B42" s="20"/>
      <c r="C42" s="20"/>
      <c r="D42" s="5"/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5.5">
      <c r="A43" s="30" t="s">
        <v>176</v>
      </c>
      <c r="B43" s="20"/>
      <c r="C43" s="20"/>
      <c r="D43" s="5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25.5">
      <c r="A44" s="30" t="s">
        <v>177</v>
      </c>
      <c r="B44" s="20"/>
      <c r="C44" s="20"/>
      <c r="D44" s="5"/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5.5">
      <c r="A45" s="30" t="s">
        <v>178</v>
      </c>
      <c r="B45" s="20"/>
      <c r="C45" s="20"/>
      <c r="D45" s="5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25.5">
      <c r="A46" s="32" t="s">
        <v>179</v>
      </c>
      <c r="B46" s="20"/>
      <c r="C46" s="20"/>
      <c r="D46" s="5"/>
      <c r="E46" s="1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3.5" thickBo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3" t="s">
        <v>181</v>
      </c>
      <c r="N47" s="27"/>
      <c r="O47" s="27"/>
      <c r="P47" s="27"/>
    </row>
    <row r="48" spans="1:16" ht="12.75">
      <c r="A48" s="99" t="s">
        <v>180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6"/>
      <c r="N48" s="96"/>
      <c r="O48" s="96"/>
      <c r="P48" s="96"/>
    </row>
    <row r="49" spans="1:16" ht="12.75">
      <c r="A49" s="6" t="s">
        <v>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95"/>
      <c r="O49" s="96"/>
      <c r="P49" s="96"/>
    </row>
    <row r="50" spans="1:16" ht="12.75">
      <c r="A50" s="6" t="s">
        <v>10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95"/>
      <c r="O50" s="96"/>
      <c r="P50" s="96"/>
    </row>
    <row r="51" spans="1:16" ht="12.75">
      <c r="A51" s="6" t="s">
        <v>11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95"/>
      <c r="O51" s="96"/>
      <c r="P51" s="96"/>
    </row>
    <row r="52" spans="1:16" ht="12.75">
      <c r="A52" s="6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95"/>
      <c r="O52" s="96"/>
      <c r="P52" s="96"/>
    </row>
    <row r="53" spans="1:15" ht="12.75">
      <c r="A53" s="26"/>
      <c r="B53" s="26"/>
      <c r="C53" s="26"/>
      <c r="D53" s="26"/>
      <c r="E53" s="26"/>
      <c r="F53" s="26"/>
      <c r="G53" s="26"/>
      <c r="H53" s="97"/>
      <c r="I53" s="97"/>
      <c r="J53" s="97"/>
      <c r="K53" s="97"/>
      <c r="L53" s="97"/>
      <c r="M53" s="97"/>
      <c r="N53" s="26"/>
      <c r="O53" s="26"/>
    </row>
    <row r="54" spans="1:16" ht="12.75">
      <c r="A54" s="66" t="s">
        <v>161</v>
      </c>
      <c r="B54" s="66" t="s">
        <v>182</v>
      </c>
      <c r="C54" s="58" t="s">
        <v>183</v>
      </c>
      <c r="D54" s="58"/>
      <c r="E54" s="58"/>
      <c r="F54" s="58"/>
      <c r="G54" s="58"/>
      <c r="H54" s="58"/>
      <c r="I54" s="58"/>
      <c r="J54" s="58"/>
      <c r="K54" s="58"/>
      <c r="L54" s="58"/>
      <c r="M54" s="66" t="s">
        <v>151</v>
      </c>
      <c r="N54" s="95"/>
      <c r="O54" s="96"/>
      <c r="P54" s="96"/>
    </row>
    <row r="55" spans="1:16" ht="12.75">
      <c r="A55" s="66"/>
      <c r="B55" s="66"/>
      <c r="C55" s="58" t="s">
        <v>184</v>
      </c>
      <c r="D55" s="58"/>
      <c r="E55" s="58"/>
      <c r="F55" s="58"/>
      <c r="G55" s="58"/>
      <c r="H55" s="58" t="s">
        <v>185</v>
      </c>
      <c r="I55" s="58"/>
      <c r="J55" s="58"/>
      <c r="K55" s="58"/>
      <c r="L55" s="58"/>
      <c r="M55" s="66"/>
      <c r="N55" s="95"/>
      <c r="O55" s="96"/>
      <c r="P55" s="96"/>
    </row>
    <row r="56" spans="1:16" ht="46.5" customHeight="1">
      <c r="A56" s="66"/>
      <c r="B56" s="66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66"/>
      <c r="N56" s="95"/>
      <c r="O56" s="96"/>
      <c r="P56" s="96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95"/>
      <c r="O57" s="96"/>
      <c r="P57" s="96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95"/>
      <c r="O58" s="96"/>
      <c r="P58" s="96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95"/>
      <c r="O59" s="96"/>
      <c r="P59" s="96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95"/>
      <c r="O60" s="96"/>
      <c r="P60" s="96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</sheetData>
  <mergeCells count="44">
    <mergeCell ref="B5:C5"/>
    <mergeCell ref="B6:C6"/>
    <mergeCell ref="A1:C1"/>
    <mergeCell ref="B8:C8"/>
    <mergeCell ref="B2:C2"/>
    <mergeCell ref="B3:C3"/>
    <mergeCell ref="B4:C4"/>
    <mergeCell ref="B9:C9"/>
    <mergeCell ref="B10:C10"/>
    <mergeCell ref="A11:C11"/>
    <mergeCell ref="A19:D19"/>
    <mergeCell ref="B21:D21"/>
    <mergeCell ref="B22:D22"/>
    <mergeCell ref="B23:D23"/>
    <mergeCell ref="B24:D24"/>
    <mergeCell ref="A26:A27"/>
    <mergeCell ref="B26:B27"/>
    <mergeCell ref="C26:C27"/>
    <mergeCell ref="D26:D27"/>
    <mergeCell ref="A28:D28"/>
    <mergeCell ref="A48:L48"/>
    <mergeCell ref="M48:P48"/>
    <mergeCell ref="B49:M49"/>
    <mergeCell ref="N49:P49"/>
    <mergeCell ref="B50:M50"/>
    <mergeCell ref="N50:P50"/>
    <mergeCell ref="B51:M51"/>
    <mergeCell ref="N51:P51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N59:P59"/>
    <mergeCell ref="N60:P60"/>
    <mergeCell ref="N55:P55"/>
    <mergeCell ref="N56:P56"/>
    <mergeCell ref="N57:P57"/>
    <mergeCell ref="N58:P58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11" sqref="D11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2" t="s">
        <v>192</v>
      </c>
      <c r="B1" s="72"/>
      <c r="C1" s="7"/>
    </row>
    <row r="2" spans="1:3" ht="33.75" customHeight="1">
      <c r="A2" s="72"/>
      <c r="B2" s="72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450602001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утверждено на 2013 год</v>
      </c>
      <c r="C8" s="7"/>
    </row>
    <row r="9" spans="1:3" ht="12.75">
      <c r="A9" s="26"/>
      <c r="B9" s="26"/>
      <c r="C9" s="7"/>
    </row>
    <row r="10" spans="1:3" ht="12.75">
      <c r="A10" s="26"/>
      <c r="B10" s="26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54"/>
      <c r="C15" s="7"/>
    </row>
  </sheetData>
  <mergeCells count="1">
    <mergeCell ref="A1:B2"/>
  </mergeCells>
  <printOptions/>
  <pageMargins left="0.53" right="0.44" top="0.49" bottom="1" header="0.4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L13" sqref="L13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2" t="s">
        <v>197</v>
      </c>
      <c r="B1" s="72"/>
      <c r="C1" s="72"/>
      <c r="D1" s="72"/>
      <c r="E1" s="72"/>
      <c r="F1" s="72"/>
      <c r="G1" s="72"/>
      <c r="H1" s="72"/>
      <c r="I1" s="72"/>
      <c r="J1" s="72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2.75" customHeight="1" thickBot="1">
      <c r="A3" s="37" t="s">
        <v>9</v>
      </c>
      <c r="B3" s="103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3" s="104"/>
      <c r="D3" s="104"/>
      <c r="E3" s="104"/>
      <c r="F3" s="104"/>
      <c r="G3" s="104"/>
      <c r="H3" s="104"/>
      <c r="I3" s="104"/>
      <c r="J3" s="105"/>
      <c r="K3" s="7"/>
    </row>
    <row r="4" spans="1:11" ht="13.5" thickBot="1">
      <c r="A4" s="38" t="s">
        <v>10</v>
      </c>
      <c r="B4" s="106">
        <f>Показатели!B4</f>
        <v>6608007434</v>
      </c>
      <c r="C4" s="107"/>
      <c r="D4" s="107"/>
      <c r="E4" s="107"/>
      <c r="F4" s="107"/>
      <c r="G4" s="107"/>
      <c r="H4" s="107"/>
      <c r="I4" s="107"/>
      <c r="J4" s="108"/>
      <c r="K4" s="7"/>
    </row>
    <row r="5" spans="1:11" ht="13.5" thickBot="1">
      <c r="A5" s="38" t="s">
        <v>11</v>
      </c>
      <c r="B5" s="106">
        <f>Показатели!B5</f>
        <v>450602001</v>
      </c>
      <c r="C5" s="107"/>
      <c r="D5" s="107"/>
      <c r="E5" s="107"/>
      <c r="F5" s="107"/>
      <c r="G5" s="107"/>
      <c r="H5" s="107"/>
      <c r="I5" s="107"/>
      <c r="J5" s="108"/>
      <c r="K5" s="7"/>
    </row>
    <row r="6" spans="1:11" ht="13.5" thickBot="1">
      <c r="A6" s="38" t="s">
        <v>42</v>
      </c>
      <c r="B6" s="106" t="str">
        <f>Показатели!B6</f>
        <v>620219, г. Екатеринбург, а/я 63, ул. К.Цеткин, 14</v>
      </c>
      <c r="C6" s="107"/>
      <c r="D6" s="107"/>
      <c r="E6" s="107"/>
      <c r="F6" s="107"/>
      <c r="G6" s="107"/>
      <c r="H6" s="107"/>
      <c r="I6" s="107"/>
      <c r="J6" s="108"/>
      <c r="K6" s="7"/>
    </row>
    <row r="7" spans="1:11" ht="13.5" thickBot="1">
      <c r="A7" s="38" t="s">
        <v>198</v>
      </c>
      <c r="B7" s="106">
        <v>2013</v>
      </c>
      <c r="C7" s="107"/>
      <c r="D7" s="107"/>
      <c r="E7" s="107"/>
      <c r="F7" s="107"/>
      <c r="G7" s="107"/>
      <c r="H7" s="107"/>
      <c r="I7" s="107"/>
      <c r="J7" s="108"/>
      <c r="K7" s="7"/>
    </row>
    <row r="8" spans="1:11" ht="13.5" thickBot="1">
      <c r="A8" s="8"/>
      <c r="B8" s="118"/>
      <c r="C8" s="118"/>
      <c r="D8" s="118"/>
      <c r="E8" s="118"/>
      <c r="F8" s="8"/>
      <c r="G8" s="8"/>
      <c r="H8" s="8"/>
      <c r="I8" s="8"/>
      <c r="J8" s="8"/>
      <c r="K8" s="7"/>
    </row>
    <row r="9" spans="1:11" ht="12.75">
      <c r="A9" s="109" t="s">
        <v>222</v>
      </c>
      <c r="B9" s="110"/>
      <c r="C9" s="110"/>
      <c r="D9" s="110"/>
      <c r="E9" s="110"/>
      <c r="F9" s="110"/>
      <c r="G9" s="110"/>
      <c r="H9" s="110"/>
      <c r="I9" s="110"/>
      <c r="J9" s="111"/>
      <c r="K9" s="7"/>
    </row>
    <row r="10" spans="1:11" ht="12.75">
      <c r="A10" s="112"/>
      <c r="B10" s="113"/>
      <c r="C10" s="113"/>
      <c r="D10" s="113"/>
      <c r="E10" s="113"/>
      <c r="F10" s="113"/>
      <c r="G10" s="113"/>
      <c r="H10" s="113"/>
      <c r="I10" s="113"/>
      <c r="J10" s="114"/>
      <c r="K10" s="7"/>
    </row>
    <row r="11" spans="1:11" ht="12.75">
      <c r="A11" s="112"/>
      <c r="B11" s="113"/>
      <c r="C11" s="113"/>
      <c r="D11" s="113"/>
      <c r="E11" s="113"/>
      <c r="F11" s="113"/>
      <c r="G11" s="113"/>
      <c r="H11" s="113"/>
      <c r="I11" s="113"/>
      <c r="J11" s="114"/>
      <c r="K11" s="7"/>
    </row>
    <row r="12" spans="1:11" ht="12.75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7"/>
    </row>
    <row r="13" spans="1:11" ht="12.75">
      <c r="A13" s="112"/>
      <c r="B13" s="113"/>
      <c r="C13" s="113"/>
      <c r="D13" s="113"/>
      <c r="E13" s="113"/>
      <c r="F13" s="113"/>
      <c r="G13" s="113"/>
      <c r="H13" s="113"/>
      <c r="I13" s="113"/>
      <c r="J13" s="114"/>
      <c r="K13" s="7"/>
    </row>
    <row r="14" spans="1:11" ht="12.75">
      <c r="A14" s="112"/>
      <c r="B14" s="113"/>
      <c r="C14" s="113"/>
      <c r="D14" s="113"/>
      <c r="E14" s="113"/>
      <c r="F14" s="113"/>
      <c r="G14" s="113"/>
      <c r="H14" s="113"/>
      <c r="I14" s="113"/>
      <c r="J14" s="114"/>
      <c r="K14" s="7"/>
    </row>
    <row r="15" spans="1:11" ht="12.75">
      <c r="A15" s="112"/>
      <c r="B15" s="113"/>
      <c r="C15" s="113"/>
      <c r="D15" s="113"/>
      <c r="E15" s="113"/>
      <c r="F15" s="113"/>
      <c r="G15" s="113"/>
      <c r="H15" s="113"/>
      <c r="I15" s="113"/>
      <c r="J15" s="114"/>
      <c r="K15" s="7"/>
    </row>
    <row r="16" spans="1:11" ht="12.75">
      <c r="A16" s="112"/>
      <c r="B16" s="113"/>
      <c r="C16" s="113"/>
      <c r="D16" s="113"/>
      <c r="E16" s="113"/>
      <c r="F16" s="113"/>
      <c r="G16" s="113"/>
      <c r="H16" s="113"/>
      <c r="I16" s="113"/>
      <c r="J16" s="114"/>
      <c r="K16" s="7"/>
    </row>
    <row r="17" spans="1:11" ht="12.75">
      <c r="A17" s="112"/>
      <c r="B17" s="113"/>
      <c r="C17" s="113"/>
      <c r="D17" s="113"/>
      <c r="E17" s="113"/>
      <c r="F17" s="113"/>
      <c r="G17" s="113"/>
      <c r="H17" s="113"/>
      <c r="I17" s="113"/>
      <c r="J17" s="114"/>
      <c r="K17" s="7"/>
    </row>
    <row r="18" spans="1:11" ht="12.75">
      <c r="A18" s="112"/>
      <c r="B18" s="113"/>
      <c r="C18" s="113"/>
      <c r="D18" s="113"/>
      <c r="E18" s="113"/>
      <c r="F18" s="113"/>
      <c r="G18" s="113"/>
      <c r="H18" s="113"/>
      <c r="I18" s="113"/>
      <c r="J18" s="114"/>
      <c r="K18" s="7"/>
    </row>
    <row r="19" spans="1:11" ht="12.75">
      <c r="A19" s="112"/>
      <c r="B19" s="113"/>
      <c r="C19" s="113"/>
      <c r="D19" s="113"/>
      <c r="E19" s="113"/>
      <c r="F19" s="113"/>
      <c r="G19" s="113"/>
      <c r="H19" s="113"/>
      <c r="I19" s="113"/>
      <c r="J19" s="114"/>
      <c r="K19" s="7"/>
    </row>
    <row r="20" spans="1:11" ht="12.75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7"/>
    </row>
    <row r="21" spans="1:11" ht="12.75">
      <c r="A21" s="112"/>
      <c r="B21" s="113"/>
      <c r="C21" s="113"/>
      <c r="D21" s="113"/>
      <c r="E21" s="113"/>
      <c r="F21" s="113"/>
      <c r="G21" s="113"/>
      <c r="H21" s="113"/>
      <c r="I21" s="113"/>
      <c r="J21" s="114"/>
      <c r="K21" s="7"/>
    </row>
    <row r="22" spans="1:11" ht="12.75">
      <c r="A22" s="112"/>
      <c r="B22" s="113"/>
      <c r="C22" s="113"/>
      <c r="D22" s="113"/>
      <c r="E22" s="113"/>
      <c r="F22" s="113"/>
      <c r="G22" s="113"/>
      <c r="H22" s="113"/>
      <c r="I22" s="113"/>
      <c r="J22" s="114"/>
      <c r="K22" s="7"/>
    </row>
    <row r="23" spans="1:11" ht="12.75">
      <c r="A23" s="112"/>
      <c r="B23" s="113"/>
      <c r="C23" s="113"/>
      <c r="D23" s="113"/>
      <c r="E23" s="113"/>
      <c r="F23" s="113"/>
      <c r="G23" s="113"/>
      <c r="H23" s="113"/>
      <c r="I23" s="113"/>
      <c r="J23" s="114"/>
      <c r="K23" s="7"/>
    </row>
    <row r="24" spans="1:11" ht="12.75">
      <c r="A24" s="112"/>
      <c r="B24" s="113"/>
      <c r="C24" s="113"/>
      <c r="D24" s="113"/>
      <c r="E24" s="113"/>
      <c r="F24" s="113"/>
      <c r="G24" s="113"/>
      <c r="H24" s="113"/>
      <c r="I24" s="113"/>
      <c r="J24" s="114"/>
      <c r="K24" s="7"/>
    </row>
    <row r="25" spans="1:11" ht="13.5" thickBot="1">
      <c r="A25" s="115"/>
      <c r="B25" s="116"/>
      <c r="C25" s="116"/>
      <c r="D25" s="116"/>
      <c r="E25" s="116"/>
      <c r="F25" s="116"/>
      <c r="G25" s="116"/>
      <c r="H25" s="116"/>
      <c r="I25" s="116"/>
      <c r="J25" s="117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46" bottom="1" header="0.4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2011-12-09T09:09:45Z</cp:lastPrinted>
  <dcterms:created xsi:type="dcterms:W3CDTF">2011-01-28T03:57:54Z</dcterms:created>
  <dcterms:modified xsi:type="dcterms:W3CDTF">2012-11-20T09:31:10Z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